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650"/>
  </bookViews>
  <sheets>
    <sheet name="Результаты" sheetId="10" r:id="rId1"/>
    <sheet name="Кодификатор" sheetId="13" r:id="rId2"/>
    <sheet name="Списки" sheetId="11" state="hidden" r:id="rId3"/>
  </sheets>
  <definedNames>
    <definedName name="_xlnm._FilterDatabase" localSheetId="0" hidden="1">Результаты!$A$2:$H$30466</definedName>
    <definedName name="балл0_2">Списки!$F$9:$F$10</definedName>
    <definedName name="балл2">Списки!$F$2:$F$4</definedName>
    <definedName name="балл3">Списки!$F$2:$F$5</definedName>
    <definedName name="балл4">Списки!$F$2:$F$6</definedName>
    <definedName name="название">Списки!$C$2:$C$38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10" l="1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116" i="10"/>
  <c r="S117" i="10"/>
  <c r="S118" i="10"/>
  <c r="S119" i="10"/>
  <c r="S120" i="10"/>
  <c r="S121" i="10"/>
  <c r="S122" i="10"/>
  <c r="S123" i="10"/>
  <c r="S124" i="10"/>
  <c r="S125" i="10"/>
  <c r="S126" i="10"/>
  <c r="S127" i="10"/>
  <c r="S128" i="10"/>
  <c r="S129" i="10"/>
  <c r="S130" i="10"/>
  <c r="S131" i="10"/>
  <c r="S132" i="10"/>
  <c r="S133" i="10"/>
  <c r="S134" i="10"/>
  <c r="S135" i="10"/>
  <c r="S136" i="10"/>
  <c r="S137" i="10"/>
  <c r="S138" i="10"/>
  <c r="S139" i="10"/>
  <c r="S140" i="10"/>
  <c r="S141" i="10"/>
  <c r="S142" i="10"/>
  <c r="S143" i="10"/>
  <c r="S144" i="10"/>
  <c r="S145" i="10"/>
  <c r="S146" i="10"/>
  <c r="S147" i="10"/>
  <c r="S148" i="10"/>
  <c r="S149" i="10"/>
  <c r="S150" i="10"/>
  <c r="S151" i="10"/>
  <c r="S152" i="10"/>
  <c r="S153" i="10"/>
  <c r="S154" i="10"/>
  <c r="S155" i="10"/>
  <c r="S156" i="10"/>
  <c r="S157" i="10"/>
  <c r="S158" i="10"/>
  <c r="S159" i="10"/>
  <c r="S160" i="10"/>
  <c r="S161" i="10"/>
  <c r="S162" i="10"/>
  <c r="S163" i="10"/>
  <c r="S164" i="10"/>
  <c r="S165" i="10"/>
  <c r="S166" i="10"/>
  <c r="S167" i="10"/>
  <c r="S168" i="10"/>
  <c r="S169" i="10"/>
  <c r="S170" i="10"/>
  <c r="S171" i="10"/>
  <c r="S172" i="10"/>
  <c r="S173" i="10"/>
  <c r="S174" i="10"/>
  <c r="S175" i="10"/>
  <c r="S176" i="10"/>
  <c r="S177" i="10"/>
  <c r="S178" i="10"/>
  <c r="S179" i="10"/>
  <c r="S180" i="10"/>
  <c r="S181" i="10"/>
  <c r="S182" i="10"/>
  <c r="S183" i="10"/>
  <c r="S184" i="10"/>
  <c r="S185" i="10"/>
  <c r="S186" i="10"/>
  <c r="S187" i="10"/>
  <c r="S188" i="10"/>
  <c r="S189" i="10"/>
  <c r="S190" i="10"/>
  <c r="S191" i="10"/>
  <c r="S192" i="10"/>
  <c r="S193" i="10"/>
  <c r="S194" i="10"/>
  <c r="S195" i="10"/>
  <c r="S196" i="10"/>
  <c r="S197" i="10"/>
  <c r="S198" i="10"/>
  <c r="S199" i="10"/>
  <c r="S200" i="10"/>
  <c r="S201" i="10"/>
  <c r="S202" i="10"/>
  <c r="S203" i="10"/>
  <c r="S204" i="10"/>
  <c r="S205" i="10"/>
  <c r="S206" i="10"/>
  <c r="S207" i="10"/>
  <c r="S208" i="10"/>
  <c r="S209" i="10"/>
  <c r="S210" i="10"/>
  <c r="S211" i="10"/>
  <c r="S212" i="10"/>
  <c r="S213" i="10"/>
  <c r="S214" i="10"/>
  <c r="S215" i="10"/>
  <c r="S216" i="10"/>
  <c r="S217" i="10"/>
  <c r="S218" i="10"/>
  <c r="S219" i="10"/>
  <c r="S220" i="10"/>
  <c r="S221" i="10"/>
  <c r="S222" i="10"/>
  <c r="S223" i="10"/>
  <c r="S224" i="10"/>
  <c r="S225" i="10"/>
  <c r="S226" i="10"/>
  <c r="S227" i="10"/>
  <c r="S228" i="10"/>
  <c r="S229" i="10"/>
  <c r="S230" i="10"/>
  <c r="S231" i="10"/>
  <c r="S232" i="10"/>
  <c r="S233" i="10"/>
  <c r="S234" i="10"/>
  <c r="S235" i="10"/>
  <c r="S236" i="10"/>
  <c r="S237" i="10"/>
  <c r="S238" i="10"/>
  <c r="S239" i="10"/>
  <c r="S240" i="10"/>
  <c r="S241" i="10"/>
  <c r="S242" i="10"/>
  <c r="S243" i="10"/>
  <c r="S244" i="10"/>
  <c r="S245" i="10"/>
  <c r="S246" i="10"/>
  <c r="S247" i="10"/>
  <c r="S248" i="10"/>
  <c r="S249" i="10"/>
  <c r="S250" i="10"/>
  <c r="S251" i="10"/>
  <c r="S252" i="10"/>
  <c r="S253" i="10"/>
  <c r="S254" i="10"/>
  <c r="S255" i="10"/>
  <c r="S256" i="10"/>
  <c r="S257" i="10"/>
  <c r="S258" i="10"/>
  <c r="S259" i="10"/>
  <c r="S260" i="10"/>
  <c r="S261" i="10"/>
  <c r="S262" i="10"/>
  <c r="S263" i="10"/>
  <c r="S264" i="10"/>
  <c r="S265" i="10"/>
  <c r="S266" i="10"/>
  <c r="S267" i="10"/>
  <c r="S268" i="10"/>
  <c r="S269" i="10"/>
  <c r="S270" i="10"/>
  <c r="S271" i="10"/>
  <c r="S272" i="10"/>
  <c r="S273" i="10"/>
  <c r="S274" i="10"/>
  <c r="S275" i="10"/>
  <c r="S276" i="10"/>
  <c r="S277" i="10"/>
  <c r="S278" i="10"/>
  <c r="S279" i="10"/>
  <c r="S280" i="10"/>
  <c r="S281" i="10"/>
  <c r="S282" i="10"/>
  <c r="S283" i="10"/>
  <c r="S284" i="10"/>
  <c r="S285" i="10"/>
  <c r="S286" i="10"/>
  <c r="S287" i="10"/>
  <c r="S288" i="10"/>
  <c r="S289" i="10"/>
  <c r="S290" i="10"/>
  <c r="S291" i="10"/>
  <c r="S292" i="10"/>
  <c r="E24" i="13"/>
  <c r="E23" i="13"/>
  <c r="E22" i="13"/>
  <c r="E21" i="13"/>
  <c r="E19" i="13"/>
  <c r="E18" i="13"/>
  <c r="E16" i="13"/>
  <c r="E14" i="13"/>
  <c r="E12" i="13"/>
  <c r="E11" i="13"/>
  <c r="E10" i="13"/>
  <c r="E9" i="13"/>
  <c r="E7" i="13"/>
  <c r="E5" i="13"/>
  <c r="D22" i="13"/>
  <c r="D21" i="13"/>
  <c r="D18" i="13"/>
  <c r="D17" i="13"/>
  <c r="D16" i="13"/>
  <c r="D15" i="13"/>
  <c r="D14" i="13"/>
  <c r="D11" i="13"/>
  <c r="D10" i="13"/>
  <c r="D9" i="13"/>
  <c r="D8" i="13"/>
  <c r="D7" i="13"/>
  <c r="D5" i="13"/>
  <c r="C23" i="13"/>
  <c r="C24" i="13" s="1"/>
  <c r="C19" i="13"/>
  <c r="C12" i="13"/>
  <c r="S4" i="10"/>
  <c r="D23" i="13" l="1"/>
  <c r="D19" i="13"/>
  <c r="D12" i="13"/>
  <c r="D4" i="10"/>
  <c r="C4" i="10"/>
  <c r="D24" i="13" l="1"/>
  <c r="G5" i="10"/>
  <c r="G6" i="10" s="1"/>
  <c r="G7" i="10" s="1"/>
  <c r="G8" i="10" s="1"/>
  <c r="G9" i="10" s="1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 s="1"/>
  <c r="G39" i="10" s="1"/>
  <c r="G40" i="10" s="1"/>
  <c r="G41" i="10" s="1"/>
  <c r="G42" i="10" s="1"/>
  <c r="G43" i="10" s="1"/>
  <c r="G44" i="10" s="1"/>
  <c r="G45" i="10" s="1"/>
  <c r="G46" i="10" s="1"/>
  <c r="G47" i="10" s="1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G58" i="10" s="1"/>
  <c r="G59" i="10" s="1"/>
  <c r="G60" i="10" s="1"/>
  <c r="G61" i="10" s="1"/>
  <c r="G62" i="10" s="1"/>
  <c r="G63" i="10" s="1"/>
  <c r="G64" i="10" s="1"/>
  <c r="G65" i="10" s="1"/>
  <c r="G66" i="10" s="1"/>
  <c r="G67" i="10" s="1"/>
  <c r="G68" i="10" s="1"/>
  <c r="G69" i="10" s="1"/>
  <c r="G70" i="10" s="1"/>
  <c r="G71" i="10" s="1"/>
  <c r="G72" i="10" s="1"/>
  <c r="G73" i="10" s="1"/>
  <c r="G74" i="10" s="1"/>
  <c r="G75" i="10" s="1"/>
  <c r="G76" i="10" s="1"/>
  <c r="G77" i="10" s="1"/>
  <c r="G78" i="10" s="1"/>
  <c r="G79" i="10" s="1"/>
  <c r="G80" i="10" s="1"/>
  <c r="G81" i="10" s="1"/>
  <c r="G82" i="10" s="1"/>
  <c r="G83" i="10" s="1"/>
  <c r="G84" i="10" s="1"/>
  <c r="G85" i="10" s="1"/>
  <c r="G86" i="10" s="1"/>
  <c r="G87" i="10" s="1"/>
  <c r="G88" i="10" s="1"/>
  <c r="G89" i="10" s="1"/>
  <c r="G90" i="10" s="1"/>
  <c r="G91" i="10" s="1"/>
  <c r="G92" i="10" s="1"/>
  <c r="G93" i="10" s="1"/>
  <c r="G94" i="10" s="1"/>
  <c r="G95" i="10" s="1"/>
  <c r="G96" i="10" s="1"/>
  <c r="G97" i="10" s="1"/>
  <c r="G98" i="10" s="1"/>
  <c r="G99" i="10" s="1"/>
  <c r="G100" i="10" s="1"/>
  <c r="G101" i="10" s="1"/>
  <c r="G102" i="10" s="1"/>
  <c r="G103" i="10" s="1"/>
  <c r="G104" i="10" s="1"/>
  <c r="G105" i="10" s="1"/>
  <c r="G106" i="10" s="1"/>
  <c r="G107" i="10" s="1"/>
  <c r="G108" i="10" s="1"/>
  <c r="G109" i="10" s="1"/>
  <c r="G110" i="10" s="1"/>
  <c r="G111" i="10" s="1"/>
  <c r="G112" i="10" s="1"/>
  <c r="G113" i="10" s="1"/>
  <c r="G114" i="10" s="1"/>
  <c r="G115" i="10" s="1"/>
  <c r="G116" i="10" s="1"/>
  <c r="G117" i="10" s="1"/>
  <c r="G118" i="10" s="1"/>
  <c r="G119" i="10" s="1"/>
  <c r="G120" i="10" s="1"/>
  <c r="G121" i="10" s="1"/>
  <c r="G122" i="10" s="1"/>
  <c r="G123" i="10" s="1"/>
  <c r="G124" i="10" s="1"/>
  <c r="G125" i="10" s="1"/>
  <c r="G126" i="10" s="1"/>
  <c r="G127" i="10" s="1"/>
  <c r="G128" i="10" s="1"/>
  <c r="G129" i="10" s="1"/>
  <c r="G130" i="10" s="1"/>
  <c r="G131" i="10" s="1"/>
  <c r="G132" i="10" s="1"/>
  <c r="G133" i="10" s="1"/>
  <c r="G134" i="10" s="1"/>
  <c r="G135" i="10" s="1"/>
  <c r="G136" i="10" s="1"/>
  <c r="G137" i="10" s="1"/>
  <c r="G138" i="10" s="1"/>
  <c r="G139" i="10" s="1"/>
  <c r="G140" i="10" s="1"/>
  <c r="G141" i="10" s="1"/>
  <c r="G142" i="10" s="1"/>
  <c r="G143" i="10" s="1"/>
  <c r="G144" i="10" s="1"/>
  <c r="G145" i="10" s="1"/>
  <c r="G146" i="10" s="1"/>
  <c r="G147" i="10" s="1"/>
  <c r="G148" i="10" s="1"/>
  <c r="G149" i="10" s="1"/>
  <c r="G150" i="10" s="1"/>
  <c r="G151" i="10" s="1"/>
  <c r="G152" i="10" s="1"/>
  <c r="G153" i="10" s="1"/>
  <c r="G154" i="10" s="1"/>
  <c r="G155" i="10" s="1"/>
  <c r="G156" i="10" s="1"/>
  <c r="G157" i="10" s="1"/>
  <c r="G158" i="10" s="1"/>
  <c r="G159" i="10" s="1"/>
  <c r="G160" i="10" s="1"/>
  <c r="G161" i="10" s="1"/>
  <c r="G162" i="10" s="1"/>
  <c r="G163" i="10" s="1"/>
  <c r="G164" i="10" s="1"/>
  <c r="G165" i="10" s="1"/>
  <c r="G166" i="10" s="1"/>
  <c r="G167" i="10" s="1"/>
  <c r="G168" i="10" s="1"/>
  <c r="G169" i="10" s="1"/>
  <c r="G170" i="10" s="1"/>
  <c r="G171" i="10" s="1"/>
  <c r="G172" i="10" s="1"/>
  <c r="G173" i="10" s="1"/>
  <c r="G174" i="10" s="1"/>
  <c r="G175" i="10" s="1"/>
  <c r="G176" i="10" s="1"/>
  <c r="G177" i="10" s="1"/>
  <c r="G178" i="10" s="1"/>
  <c r="G179" i="10" s="1"/>
  <c r="G180" i="10" s="1"/>
  <c r="G181" i="10" s="1"/>
  <c r="G182" i="10" s="1"/>
  <c r="G183" i="10" s="1"/>
  <c r="G184" i="10" s="1"/>
  <c r="G185" i="10" s="1"/>
  <c r="G186" i="10" s="1"/>
  <c r="G187" i="10" s="1"/>
  <c r="G188" i="10" s="1"/>
  <c r="G189" i="10" s="1"/>
  <c r="G190" i="10" s="1"/>
  <c r="G191" i="10" s="1"/>
  <c r="G192" i="10" s="1"/>
  <c r="G193" i="10" s="1"/>
  <c r="G194" i="10" s="1"/>
  <c r="G195" i="10" s="1"/>
  <c r="G196" i="10" s="1"/>
  <c r="G197" i="10" s="1"/>
  <c r="G198" i="10" s="1"/>
  <c r="G199" i="10" s="1"/>
  <c r="G200" i="10" s="1"/>
  <c r="G201" i="10" s="1"/>
  <c r="G202" i="10" s="1"/>
  <c r="G203" i="10" s="1"/>
  <c r="G204" i="10" s="1"/>
  <c r="G205" i="10" s="1"/>
  <c r="G206" i="10" s="1"/>
  <c r="G207" i="10" s="1"/>
  <c r="G208" i="10" s="1"/>
  <c r="G209" i="10" s="1"/>
  <c r="G210" i="10" s="1"/>
  <c r="G211" i="10" s="1"/>
  <c r="G212" i="10" s="1"/>
  <c r="G213" i="10" s="1"/>
  <c r="G214" i="10" s="1"/>
  <c r="G215" i="10" s="1"/>
  <c r="G216" i="10" s="1"/>
  <c r="G217" i="10" s="1"/>
  <c r="G218" i="10" s="1"/>
  <c r="G219" i="10" s="1"/>
  <c r="G220" i="10" s="1"/>
  <c r="G221" i="10" s="1"/>
  <c r="G222" i="10" s="1"/>
  <c r="G223" i="10" s="1"/>
  <c r="G224" i="10" s="1"/>
  <c r="G225" i="10" s="1"/>
  <c r="G226" i="10" s="1"/>
  <c r="G227" i="10" s="1"/>
  <c r="G228" i="10" s="1"/>
  <c r="G229" i="10" s="1"/>
  <c r="G230" i="10" s="1"/>
  <c r="G231" i="10" s="1"/>
  <c r="G232" i="10" s="1"/>
  <c r="G233" i="10" s="1"/>
  <c r="G234" i="10" s="1"/>
  <c r="G235" i="10" s="1"/>
  <c r="G236" i="10" s="1"/>
  <c r="G237" i="10" s="1"/>
  <c r="G238" i="10" s="1"/>
  <c r="G239" i="10" s="1"/>
  <c r="G240" i="10" s="1"/>
  <c r="G241" i="10" s="1"/>
  <c r="G242" i="10" s="1"/>
  <c r="G243" i="10" s="1"/>
  <c r="G244" i="10" s="1"/>
  <c r="G245" i="10" s="1"/>
  <c r="G246" i="10" s="1"/>
  <c r="G247" i="10" s="1"/>
  <c r="G248" i="10" s="1"/>
  <c r="G249" i="10" s="1"/>
  <c r="G250" i="10" s="1"/>
  <c r="G251" i="10" s="1"/>
  <c r="G252" i="10" s="1"/>
  <c r="G253" i="10" s="1"/>
  <c r="G254" i="10" s="1"/>
  <c r="G255" i="10" s="1"/>
  <c r="G256" i="10" s="1"/>
  <c r="G257" i="10" s="1"/>
  <c r="G258" i="10" s="1"/>
  <c r="G259" i="10" s="1"/>
  <c r="G260" i="10" s="1"/>
  <c r="G261" i="10" s="1"/>
  <c r="G262" i="10" s="1"/>
  <c r="G263" i="10" s="1"/>
  <c r="G264" i="10" s="1"/>
  <c r="G265" i="10" s="1"/>
  <c r="G266" i="10" s="1"/>
  <c r="G267" i="10" s="1"/>
  <c r="G268" i="10" s="1"/>
  <c r="G269" i="10" s="1"/>
  <c r="G270" i="10" s="1"/>
  <c r="G271" i="10" s="1"/>
  <c r="G272" i="10" s="1"/>
  <c r="G273" i="10" s="1"/>
  <c r="G274" i="10" s="1"/>
  <c r="G275" i="10" s="1"/>
  <c r="G276" i="10" s="1"/>
  <c r="G277" i="10" s="1"/>
  <c r="G278" i="10" s="1"/>
  <c r="G279" i="10" s="1"/>
  <c r="G280" i="10" s="1"/>
  <c r="G281" i="10" s="1"/>
  <c r="G282" i="10" s="1"/>
  <c r="G283" i="10" s="1"/>
  <c r="G284" i="10" s="1"/>
  <c r="G285" i="10" s="1"/>
  <c r="G286" i="10" s="1"/>
  <c r="G287" i="10" s="1"/>
  <c r="G288" i="10" s="1"/>
  <c r="G289" i="10" s="1"/>
  <c r="G290" i="10" s="1"/>
  <c r="G291" i="10" s="1"/>
  <c r="G292" i="10" s="1"/>
  <c r="F5" i="10"/>
  <c r="F6" i="10" s="1"/>
  <c r="F7" i="10" s="1"/>
  <c r="F8" i="10" s="1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F44" i="10" s="1"/>
  <c r="F45" i="10" s="1"/>
  <c r="F46" i="10" s="1"/>
  <c r="F47" i="10" s="1"/>
  <c r="F48" i="10" s="1"/>
  <c r="F49" i="10" s="1"/>
  <c r="F50" i="10" s="1"/>
  <c r="F51" i="10" s="1"/>
  <c r="F52" i="10" s="1"/>
  <c r="F53" i="10" s="1"/>
  <c r="F54" i="10" s="1"/>
  <c r="F55" i="10" s="1"/>
  <c r="F56" i="10" s="1"/>
  <c r="F57" i="10" s="1"/>
  <c r="F58" i="10" s="1"/>
  <c r="F59" i="10" s="1"/>
  <c r="F60" i="10" s="1"/>
  <c r="F61" i="10" s="1"/>
  <c r="F62" i="10" s="1"/>
  <c r="F63" i="10" s="1"/>
  <c r="F64" i="10" s="1"/>
  <c r="F65" i="10" s="1"/>
  <c r="F66" i="10" s="1"/>
  <c r="F67" i="10" s="1"/>
  <c r="F68" i="10" s="1"/>
  <c r="F69" i="10" s="1"/>
  <c r="F70" i="10" s="1"/>
  <c r="F71" i="10" s="1"/>
  <c r="F72" i="10" s="1"/>
  <c r="F73" i="10" s="1"/>
  <c r="F74" i="10" s="1"/>
  <c r="F75" i="10" s="1"/>
  <c r="F76" i="10" s="1"/>
  <c r="F77" i="10" s="1"/>
  <c r="F78" i="10" s="1"/>
  <c r="F79" i="10" s="1"/>
  <c r="F80" i="10" s="1"/>
  <c r="F81" i="10" s="1"/>
  <c r="F82" i="10" s="1"/>
  <c r="F83" i="10" s="1"/>
  <c r="F84" i="10" s="1"/>
  <c r="F85" i="10" s="1"/>
  <c r="F86" i="10" s="1"/>
  <c r="F87" i="10" s="1"/>
  <c r="F88" i="10" s="1"/>
  <c r="F89" i="10" s="1"/>
  <c r="F90" i="10" s="1"/>
  <c r="F91" i="10" s="1"/>
  <c r="F92" i="10" s="1"/>
  <c r="F93" i="10" s="1"/>
  <c r="F94" i="10" s="1"/>
  <c r="F95" i="10" s="1"/>
  <c r="F96" i="10" s="1"/>
  <c r="F97" i="10" s="1"/>
  <c r="F98" i="10" s="1"/>
  <c r="F99" i="10" s="1"/>
  <c r="F100" i="10" s="1"/>
  <c r="F101" i="10" s="1"/>
  <c r="F102" i="10" s="1"/>
  <c r="F103" i="10" s="1"/>
  <c r="F104" i="10" s="1"/>
  <c r="F105" i="10" s="1"/>
  <c r="F106" i="10" s="1"/>
  <c r="F107" i="10" s="1"/>
  <c r="F108" i="10" s="1"/>
  <c r="F109" i="10" s="1"/>
  <c r="F110" i="10" s="1"/>
  <c r="F111" i="10" s="1"/>
  <c r="F112" i="10" s="1"/>
  <c r="F113" i="10" s="1"/>
  <c r="F114" i="10" s="1"/>
  <c r="F115" i="10" s="1"/>
  <c r="F116" i="10" s="1"/>
  <c r="F117" i="10" s="1"/>
  <c r="F118" i="10" s="1"/>
  <c r="F119" i="10" s="1"/>
  <c r="F120" i="10" s="1"/>
  <c r="F121" i="10" s="1"/>
  <c r="F122" i="10" s="1"/>
  <c r="F123" i="10" s="1"/>
  <c r="F124" i="10" s="1"/>
  <c r="F125" i="10" s="1"/>
  <c r="F126" i="10" s="1"/>
  <c r="F127" i="10" s="1"/>
  <c r="F128" i="10" s="1"/>
  <c r="F129" i="10" s="1"/>
  <c r="F130" i="10" s="1"/>
  <c r="F131" i="10" s="1"/>
  <c r="F132" i="10" s="1"/>
  <c r="F133" i="10" s="1"/>
  <c r="F134" i="10" s="1"/>
  <c r="F135" i="10" s="1"/>
  <c r="F136" i="10" s="1"/>
  <c r="F137" i="10" s="1"/>
  <c r="F138" i="10" s="1"/>
  <c r="F139" i="10" s="1"/>
  <c r="F140" i="10" s="1"/>
  <c r="F141" i="10" s="1"/>
  <c r="F142" i="10" s="1"/>
  <c r="F143" i="10" s="1"/>
  <c r="F144" i="10" s="1"/>
  <c r="F145" i="10" s="1"/>
  <c r="F146" i="10" s="1"/>
  <c r="F147" i="10" s="1"/>
  <c r="F148" i="10" s="1"/>
  <c r="F149" i="10" s="1"/>
  <c r="F150" i="10" s="1"/>
  <c r="F151" i="10" s="1"/>
  <c r="F152" i="10" s="1"/>
  <c r="F153" i="10" s="1"/>
  <c r="F154" i="10" s="1"/>
  <c r="F155" i="10" s="1"/>
  <c r="F156" i="10" s="1"/>
  <c r="F157" i="10" s="1"/>
  <c r="F158" i="10" s="1"/>
  <c r="F159" i="10" s="1"/>
  <c r="F160" i="10" s="1"/>
  <c r="F161" i="10" s="1"/>
  <c r="F162" i="10" s="1"/>
  <c r="F163" i="10" s="1"/>
  <c r="F164" i="10" s="1"/>
  <c r="F165" i="10" s="1"/>
  <c r="F166" i="10" s="1"/>
  <c r="F167" i="10" s="1"/>
  <c r="F168" i="10" s="1"/>
  <c r="F169" i="10" s="1"/>
  <c r="F170" i="10" s="1"/>
  <c r="F171" i="10" s="1"/>
  <c r="F172" i="10" s="1"/>
  <c r="F173" i="10" s="1"/>
  <c r="F174" i="10" s="1"/>
  <c r="F175" i="10" s="1"/>
  <c r="F176" i="10" s="1"/>
  <c r="F177" i="10" s="1"/>
  <c r="F178" i="10" s="1"/>
  <c r="F179" i="10" s="1"/>
  <c r="F180" i="10" s="1"/>
  <c r="F181" i="10" s="1"/>
  <c r="F182" i="10" s="1"/>
  <c r="F183" i="10" s="1"/>
  <c r="F184" i="10" s="1"/>
  <c r="F185" i="10" s="1"/>
  <c r="F186" i="10" s="1"/>
  <c r="F187" i="10" s="1"/>
  <c r="F188" i="10" s="1"/>
  <c r="F189" i="10" s="1"/>
  <c r="F190" i="10" s="1"/>
  <c r="F191" i="10" s="1"/>
  <c r="F192" i="10" s="1"/>
  <c r="F193" i="10" s="1"/>
  <c r="F194" i="10" s="1"/>
  <c r="F195" i="10" s="1"/>
  <c r="F196" i="10" s="1"/>
  <c r="F197" i="10" s="1"/>
  <c r="F198" i="10" s="1"/>
  <c r="F199" i="10" s="1"/>
  <c r="F200" i="10" s="1"/>
  <c r="F201" i="10" s="1"/>
  <c r="F202" i="10" s="1"/>
  <c r="F203" i="10" s="1"/>
  <c r="F204" i="10" s="1"/>
  <c r="F205" i="10" s="1"/>
  <c r="F206" i="10" s="1"/>
  <c r="F207" i="10" s="1"/>
  <c r="F208" i="10" s="1"/>
  <c r="F209" i="10" s="1"/>
  <c r="F210" i="10" s="1"/>
  <c r="F211" i="10" s="1"/>
  <c r="F212" i="10" s="1"/>
  <c r="F213" i="10" s="1"/>
  <c r="F214" i="10" s="1"/>
  <c r="F215" i="10" s="1"/>
  <c r="F216" i="10" s="1"/>
  <c r="F217" i="10" s="1"/>
  <c r="F218" i="10" s="1"/>
  <c r="F219" i="10" s="1"/>
  <c r="F220" i="10" s="1"/>
  <c r="F221" i="10" s="1"/>
  <c r="F222" i="10" s="1"/>
  <c r="F223" i="10" s="1"/>
  <c r="F224" i="10" s="1"/>
  <c r="F225" i="10" s="1"/>
  <c r="F226" i="10" s="1"/>
  <c r="F227" i="10" s="1"/>
  <c r="F228" i="10" s="1"/>
  <c r="F229" i="10" s="1"/>
  <c r="F230" i="10" s="1"/>
  <c r="F231" i="10" s="1"/>
  <c r="F232" i="10" s="1"/>
  <c r="F233" i="10" s="1"/>
  <c r="F234" i="10" s="1"/>
  <c r="F235" i="10" s="1"/>
  <c r="F236" i="10" s="1"/>
  <c r="F237" i="10" s="1"/>
  <c r="F238" i="10" s="1"/>
  <c r="F239" i="10" s="1"/>
  <c r="F240" i="10" s="1"/>
  <c r="F241" i="10" s="1"/>
  <c r="F242" i="10" s="1"/>
  <c r="F243" i="10" s="1"/>
  <c r="F244" i="10" s="1"/>
  <c r="F245" i="10" s="1"/>
  <c r="F246" i="10" s="1"/>
  <c r="F247" i="10" s="1"/>
  <c r="F248" i="10" s="1"/>
  <c r="F249" i="10" s="1"/>
  <c r="F250" i="10" s="1"/>
  <c r="F251" i="10" s="1"/>
  <c r="F252" i="10" s="1"/>
  <c r="F253" i="10" s="1"/>
  <c r="F254" i="10" s="1"/>
  <c r="F255" i="10" s="1"/>
  <c r="F256" i="10" s="1"/>
  <c r="F257" i="10" s="1"/>
  <c r="F258" i="10" s="1"/>
  <c r="F259" i="10" s="1"/>
  <c r="F260" i="10" s="1"/>
  <c r="F261" i="10" s="1"/>
  <c r="F262" i="10" s="1"/>
  <c r="F263" i="10" s="1"/>
  <c r="F264" i="10" s="1"/>
  <c r="F265" i="10" s="1"/>
  <c r="F266" i="10" s="1"/>
  <c r="F267" i="10" s="1"/>
  <c r="F268" i="10" s="1"/>
  <c r="F269" i="10" s="1"/>
  <c r="F270" i="10" s="1"/>
  <c r="F271" i="10" s="1"/>
  <c r="F272" i="10" s="1"/>
  <c r="F273" i="10" s="1"/>
  <c r="F274" i="10" s="1"/>
  <c r="F275" i="10" s="1"/>
  <c r="F276" i="10" s="1"/>
  <c r="F277" i="10" s="1"/>
  <c r="F278" i="10" s="1"/>
  <c r="F279" i="10" s="1"/>
  <c r="F280" i="10" s="1"/>
  <c r="F281" i="10" s="1"/>
  <c r="F282" i="10" s="1"/>
  <c r="F283" i="10" s="1"/>
  <c r="F284" i="10" s="1"/>
  <c r="F285" i="10" s="1"/>
  <c r="F286" i="10" s="1"/>
  <c r="F287" i="10" s="1"/>
  <c r="F288" i="10" s="1"/>
  <c r="F289" i="10" s="1"/>
  <c r="F290" i="10" s="1"/>
  <c r="F291" i="10" s="1"/>
  <c r="F292" i="10" s="1"/>
  <c r="A5" i="10" l="1"/>
  <c r="B5" i="10"/>
  <c r="H4" i="10"/>
  <c r="H5" i="10" s="1"/>
  <c r="H6" i="10" s="1"/>
  <c r="H7" i="10" s="1"/>
  <c r="H8" i="10" s="1"/>
  <c r="H9" i="10" s="1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3" i="10" s="1"/>
  <c r="H64" i="10" s="1"/>
  <c r="H65" i="10" s="1"/>
  <c r="H66" i="10" s="1"/>
  <c r="H67" i="10" s="1"/>
  <c r="H68" i="10" s="1"/>
  <c r="H69" i="10" s="1"/>
  <c r="H70" i="10" s="1"/>
  <c r="H71" i="10" s="1"/>
  <c r="H72" i="10" s="1"/>
  <c r="H73" i="10" s="1"/>
  <c r="H74" i="10" s="1"/>
  <c r="H75" i="10" s="1"/>
  <c r="H76" i="10" s="1"/>
  <c r="H77" i="10" s="1"/>
  <c r="H78" i="10" s="1"/>
  <c r="H79" i="10" s="1"/>
  <c r="H80" i="10" s="1"/>
  <c r="H81" i="10" s="1"/>
  <c r="H82" i="10" s="1"/>
  <c r="H83" i="10" s="1"/>
  <c r="H84" i="10" s="1"/>
  <c r="H85" i="10" s="1"/>
  <c r="H86" i="10" s="1"/>
  <c r="H87" i="10" s="1"/>
  <c r="H88" i="10" s="1"/>
  <c r="H89" i="10" s="1"/>
  <c r="H90" i="10" s="1"/>
  <c r="H91" i="10" s="1"/>
  <c r="H92" i="10" s="1"/>
  <c r="H93" i="10" s="1"/>
  <c r="H94" i="10" s="1"/>
  <c r="H95" i="10" s="1"/>
  <c r="H96" i="10" s="1"/>
  <c r="H97" i="10" s="1"/>
  <c r="H98" i="10" s="1"/>
  <c r="H99" i="10" s="1"/>
  <c r="H100" i="10" s="1"/>
  <c r="H101" i="10" s="1"/>
  <c r="H102" i="10" s="1"/>
  <c r="H103" i="10" s="1"/>
  <c r="H104" i="10" s="1"/>
  <c r="H105" i="10" s="1"/>
  <c r="H106" i="10" s="1"/>
  <c r="H107" i="10" s="1"/>
  <c r="H108" i="10" s="1"/>
  <c r="H109" i="10" s="1"/>
  <c r="H110" i="10" s="1"/>
  <c r="H111" i="10" s="1"/>
  <c r="H112" i="10" s="1"/>
  <c r="H113" i="10" s="1"/>
  <c r="H114" i="10" s="1"/>
  <c r="H115" i="10" s="1"/>
  <c r="H116" i="10" s="1"/>
  <c r="H117" i="10" s="1"/>
  <c r="H118" i="10" s="1"/>
  <c r="H119" i="10" s="1"/>
  <c r="H120" i="10" s="1"/>
  <c r="H121" i="10" s="1"/>
  <c r="H122" i="10" s="1"/>
  <c r="H123" i="10" s="1"/>
  <c r="H124" i="10" s="1"/>
  <c r="H125" i="10" s="1"/>
  <c r="H126" i="10" s="1"/>
  <c r="H127" i="10" s="1"/>
  <c r="H128" i="10" s="1"/>
  <c r="H129" i="10" s="1"/>
  <c r="H130" i="10" s="1"/>
  <c r="H131" i="10" s="1"/>
  <c r="H132" i="10" s="1"/>
  <c r="H133" i="10" s="1"/>
  <c r="H134" i="10" s="1"/>
  <c r="H135" i="10" s="1"/>
  <c r="H136" i="10" s="1"/>
  <c r="H137" i="10" s="1"/>
  <c r="H138" i="10" s="1"/>
  <c r="H139" i="10" s="1"/>
  <c r="H140" i="10" s="1"/>
  <c r="H141" i="10" s="1"/>
  <c r="H142" i="10" s="1"/>
  <c r="H143" i="10" s="1"/>
  <c r="H144" i="10" s="1"/>
  <c r="H145" i="10" s="1"/>
  <c r="H146" i="10" s="1"/>
  <c r="H147" i="10" s="1"/>
  <c r="H148" i="10" s="1"/>
  <c r="H149" i="10" s="1"/>
  <c r="H150" i="10" s="1"/>
  <c r="H151" i="10" s="1"/>
  <c r="H152" i="10" s="1"/>
  <c r="H153" i="10" s="1"/>
  <c r="H154" i="10" s="1"/>
  <c r="H155" i="10" s="1"/>
  <c r="H156" i="10" s="1"/>
  <c r="H157" i="10" s="1"/>
  <c r="H158" i="10" s="1"/>
  <c r="H159" i="10" s="1"/>
  <c r="H160" i="10" s="1"/>
  <c r="H161" i="10" s="1"/>
  <c r="H162" i="10" s="1"/>
  <c r="H163" i="10" s="1"/>
  <c r="H164" i="10" s="1"/>
  <c r="H165" i="10" s="1"/>
  <c r="H166" i="10" s="1"/>
  <c r="H167" i="10" s="1"/>
  <c r="H168" i="10" s="1"/>
  <c r="H169" i="10" s="1"/>
  <c r="H170" i="10" s="1"/>
  <c r="H171" i="10" s="1"/>
  <c r="H172" i="10" s="1"/>
  <c r="H173" i="10" s="1"/>
  <c r="H174" i="10" s="1"/>
  <c r="H175" i="10" s="1"/>
  <c r="H176" i="10" s="1"/>
  <c r="H177" i="10" s="1"/>
  <c r="H178" i="10" s="1"/>
  <c r="H179" i="10" s="1"/>
  <c r="H180" i="10" s="1"/>
  <c r="H181" i="10" s="1"/>
  <c r="H182" i="10" s="1"/>
  <c r="H183" i="10" s="1"/>
  <c r="H184" i="10" s="1"/>
  <c r="H185" i="10" s="1"/>
  <c r="H186" i="10" s="1"/>
  <c r="H187" i="10" s="1"/>
  <c r="H188" i="10" s="1"/>
  <c r="H189" i="10" s="1"/>
  <c r="H190" i="10" s="1"/>
  <c r="H191" i="10" s="1"/>
  <c r="H192" i="10" s="1"/>
  <c r="H193" i="10" s="1"/>
  <c r="H194" i="10" s="1"/>
  <c r="H195" i="10" s="1"/>
  <c r="H196" i="10" s="1"/>
  <c r="H197" i="10" s="1"/>
  <c r="H198" i="10" s="1"/>
  <c r="H199" i="10" s="1"/>
  <c r="H200" i="10" s="1"/>
  <c r="H201" i="10" s="1"/>
  <c r="H202" i="10" s="1"/>
  <c r="H203" i="10" s="1"/>
  <c r="H204" i="10" s="1"/>
  <c r="H205" i="10" s="1"/>
  <c r="H206" i="10" s="1"/>
  <c r="H207" i="10" s="1"/>
  <c r="H208" i="10" s="1"/>
  <c r="H209" i="10" s="1"/>
  <c r="H210" i="10" s="1"/>
  <c r="H211" i="10" s="1"/>
  <c r="H212" i="10" s="1"/>
  <c r="H213" i="10" s="1"/>
  <c r="H214" i="10" s="1"/>
  <c r="H215" i="10" s="1"/>
  <c r="H216" i="10" s="1"/>
  <c r="H217" i="10" s="1"/>
  <c r="H218" i="10" s="1"/>
  <c r="H219" i="10" s="1"/>
  <c r="H220" i="10" s="1"/>
  <c r="H221" i="10" s="1"/>
  <c r="H222" i="10" s="1"/>
  <c r="H223" i="10" s="1"/>
  <c r="H224" i="10" s="1"/>
  <c r="H225" i="10" s="1"/>
  <c r="H226" i="10" s="1"/>
  <c r="H227" i="10" s="1"/>
  <c r="H228" i="10" s="1"/>
  <c r="H229" i="10" s="1"/>
  <c r="H230" i="10" s="1"/>
  <c r="H231" i="10" s="1"/>
  <c r="H232" i="10" s="1"/>
  <c r="H233" i="10" s="1"/>
  <c r="H234" i="10" s="1"/>
  <c r="H235" i="10" s="1"/>
  <c r="H236" i="10" s="1"/>
  <c r="H237" i="10" s="1"/>
  <c r="H238" i="10" s="1"/>
  <c r="H239" i="10" s="1"/>
  <c r="H240" i="10" s="1"/>
  <c r="H241" i="10" s="1"/>
  <c r="H242" i="10" s="1"/>
  <c r="H243" i="10" s="1"/>
  <c r="H244" i="10" s="1"/>
  <c r="H245" i="10" s="1"/>
  <c r="H246" i="10" s="1"/>
  <c r="H247" i="10" s="1"/>
  <c r="H248" i="10" s="1"/>
  <c r="H249" i="10" s="1"/>
  <c r="H250" i="10" s="1"/>
  <c r="H251" i="10" s="1"/>
  <c r="H252" i="10" s="1"/>
  <c r="H253" i="10" s="1"/>
  <c r="H254" i="10" s="1"/>
  <c r="H255" i="10" s="1"/>
  <c r="H256" i="10" s="1"/>
  <c r="H257" i="10" s="1"/>
  <c r="H258" i="10" s="1"/>
  <c r="H259" i="10" s="1"/>
  <c r="H260" i="10" s="1"/>
  <c r="H261" i="10" s="1"/>
  <c r="H262" i="10" s="1"/>
  <c r="H263" i="10" s="1"/>
  <c r="H264" i="10" s="1"/>
  <c r="H265" i="10" s="1"/>
  <c r="H266" i="10" s="1"/>
  <c r="H267" i="10" s="1"/>
  <c r="H268" i="10" s="1"/>
  <c r="H269" i="10" s="1"/>
  <c r="H270" i="10" s="1"/>
  <c r="H271" i="10" s="1"/>
  <c r="H272" i="10" s="1"/>
  <c r="H273" i="10" s="1"/>
  <c r="H274" i="10" s="1"/>
  <c r="H275" i="10" s="1"/>
  <c r="H276" i="10" s="1"/>
  <c r="H277" i="10" s="1"/>
  <c r="H278" i="10" s="1"/>
  <c r="H279" i="10" s="1"/>
  <c r="H280" i="10" s="1"/>
  <c r="H281" i="10" s="1"/>
  <c r="H282" i="10" s="1"/>
  <c r="H283" i="10" s="1"/>
  <c r="H284" i="10" s="1"/>
  <c r="H285" i="10" s="1"/>
  <c r="H286" i="10" s="1"/>
  <c r="H287" i="10" s="1"/>
  <c r="H288" i="10" s="1"/>
  <c r="H289" i="10" s="1"/>
  <c r="H290" i="10" s="1"/>
  <c r="H291" i="10" s="1"/>
  <c r="H292" i="10" s="1"/>
  <c r="C5" i="10" l="1"/>
  <c r="D5" i="10"/>
  <c r="A6" i="10"/>
  <c r="B6" i="10"/>
  <c r="C6" i="10" l="1"/>
  <c r="D6" i="10"/>
  <c r="A7" i="10"/>
  <c r="B7" i="10"/>
  <c r="C7" i="10" l="1"/>
  <c r="D7" i="10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B8" i="10"/>
  <c r="C8" i="10" l="1"/>
  <c r="D8" i="10"/>
  <c r="B9" i="10"/>
  <c r="C9" i="10" l="1"/>
  <c r="D9" i="10"/>
  <c r="B10" i="10"/>
  <c r="C10" i="10" l="1"/>
  <c r="D10" i="10"/>
  <c r="B11" i="10"/>
  <c r="D11" i="10" l="1"/>
  <c r="C11" i="10"/>
  <c r="B12" i="10"/>
  <c r="C12" i="10" l="1"/>
  <c r="D12" i="10"/>
  <c r="B13" i="10"/>
  <c r="C13" i="10" l="1"/>
  <c r="D13" i="10"/>
  <c r="B14" i="10"/>
  <c r="C14" i="10" l="1"/>
  <c r="D14" i="10"/>
  <c r="B15" i="10"/>
  <c r="C15" i="10" l="1"/>
  <c r="D15" i="10"/>
  <c r="B16" i="10"/>
  <c r="C16" i="10" l="1"/>
  <c r="D16" i="10"/>
  <c r="B17" i="10"/>
  <c r="C17" i="10" l="1"/>
  <c r="D17" i="10"/>
  <c r="B18" i="10"/>
  <c r="C18" i="10" l="1"/>
  <c r="D18" i="10"/>
  <c r="B19" i="10"/>
  <c r="D19" i="10" l="1"/>
  <c r="C19" i="10"/>
  <c r="B20" i="10"/>
  <c r="C20" i="10" l="1"/>
  <c r="D20" i="10"/>
  <c r="B21" i="10"/>
  <c r="C21" i="10" l="1"/>
  <c r="D21" i="10"/>
  <c r="B22" i="10"/>
  <c r="C22" i="10" l="1"/>
  <c r="D22" i="10"/>
  <c r="B23" i="10"/>
  <c r="C23" i="10" l="1"/>
  <c r="D23" i="10"/>
  <c r="B24" i="10"/>
  <c r="C24" i="10" l="1"/>
  <c r="D24" i="10"/>
  <c r="B25" i="10"/>
  <c r="C25" i="10" l="1"/>
  <c r="D25" i="10"/>
  <c r="B26" i="10"/>
  <c r="C26" i="10" l="1"/>
  <c r="D26" i="10"/>
  <c r="B27" i="10"/>
  <c r="D27" i="10" l="1"/>
  <c r="C27" i="10"/>
  <c r="B28" i="10"/>
  <c r="C28" i="10" l="1"/>
  <c r="D28" i="10"/>
  <c r="B29" i="10"/>
  <c r="C29" i="10" l="1"/>
  <c r="D29" i="10"/>
  <c r="B30" i="10"/>
  <c r="C30" i="10" l="1"/>
  <c r="D30" i="10"/>
  <c r="B31" i="10"/>
  <c r="C31" i="10" l="1"/>
  <c r="D31" i="10"/>
  <c r="B32" i="10"/>
  <c r="C32" i="10" l="1"/>
  <c r="D32" i="10"/>
  <c r="B33" i="10"/>
  <c r="C33" i="10" l="1"/>
  <c r="D33" i="10"/>
  <c r="B34" i="10"/>
  <c r="C34" i="10" l="1"/>
  <c r="D34" i="10"/>
  <c r="B35" i="10"/>
  <c r="D35" i="10" l="1"/>
  <c r="C35" i="10"/>
  <c r="B36" i="10"/>
  <c r="C36" i="10" l="1"/>
  <c r="D36" i="10"/>
  <c r="B37" i="10"/>
  <c r="C37" i="10" l="1"/>
  <c r="D37" i="10"/>
  <c r="B38" i="10"/>
  <c r="C38" i="10" l="1"/>
  <c r="D38" i="10"/>
  <c r="B39" i="10"/>
  <c r="C39" i="10" l="1"/>
  <c r="D39" i="10"/>
  <c r="B40" i="10"/>
  <c r="C40" i="10" l="1"/>
  <c r="D40" i="10"/>
  <c r="B41" i="10"/>
  <c r="C41" i="10" l="1"/>
  <c r="D41" i="10"/>
  <c r="B42" i="10"/>
  <c r="C42" i="10" l="1"/>
  <c r="D42" i="10"/>
  <c r="B43" i="10"/>
  <c r="D43" i="10" l="1"/>
  <c r="C43" i="10"/>
  <c r="B44" i="10"/>
  <c r="C44" i="10" l="1"/>
  <c r="D44" i="10"/>
  <c r="B45" i="10"/>
  <c r="C45" i="10" l="1"/>
  <c r="D45" i="10"/>
  <c r="B46" i="10"/>
  <c r="C46" i="10" l="1"/>
  <c r="D46" i="10"/>
  <c r="B47" i="10"/>
  <c r="C47" i="10" l="1"/>
  <c r="D47" i="10"/>
  <c r="B48" i="10"/>
  <c r="C48" i="10" l="1"/>
  <c r="D48" i="10"/>
  <c r="B49" i="10"/>
  <c r="C49" i="10" l="1"/>
  <c r="D49" i="10"/>
  <c r="B50" i="10"/>
  <c r="C50" i="10" l="1"/>
  <c r="D50" i="10"/>
  <c r="B51" i="10"/>
  <c r="D51" i="10" l="1"/>
  <c r="C51" i="10"/>
  <c r="B52" i="10"/>
  <c r="C52" i="10" l="1"/>
  <c r="D52" i="10"/>
  <c r="B53" i="10"/>
  <c r="C53" i="10" l="1"/>
  <c r="D53" i="10"/>
  <c r="B54" i="10"/>
  <c r="C54" i="10" l="1"/>
  <c r="D54" i="10"/>
  <c r="B55" i="10"/>
  <c r="C55" i="10" l="1"/>
  <c r="D55" i="10"/>
  <c r="B56" i="10"/>
  <c r="C56" i="10" l="1"/>
  <c r="D56" i="10"/>
  <c r="B57" i="10"/>
  <c r="C57" i="10" l="1"/>
  <c r="D57" i="10"/>
  <c r="B58" i="10"/>
  <c r="C58" i="10" l="1"/>
  <c r="D58" i="10"/>
  <c r="B59" i="10"/>
  <c r="D59" i="10" l="1"/>
  <c r="C59" i="10"/>
  <c r="B60" i="10"/>
  <c r="C60" i="10" l="1"/>
  <c r="D60" i="10"/>
  <c r="B61" i="10"/>
  <c r="C61" i="10" l="1"/>
  <c r="D61" i="10"/>
  <c r="B62" i="10"/>
  <c r="C62" i="10" l="1"/>
  <c r="D62" i="10"/>
  <c r="B63" i="10"/>
  <c r="C63" i="10" l="1"/>
  <c r="D63" i="10"/>
  <c r="B64" i="10"/>
  <c r="C64" i="10" l="1"/>
  <c r="D64" i="10"/>
  <c r="B65" i="10"/>
  <c r="C65" i="10" l="1"/>
  <c r="D65" i="10"/>
  <c r="B66" i="10"/>
  <c r="C66" i="10" l="1"/>
  <c r="D66" i="10"/>
  <c r="B67" i="10"/>
  <c r="D67" i="10" l="1"/>
  <c r="C67" i="10"/>
  <c r="B68" i="10"/>
  <c r="C68" i="10" l="1"/>
  <c r="D68" i="10"/>
  <c r="B69" i="10"/>
  <c r="C69" i="10" l="1"/>
  <c r="D69" i="10"/>
  <c r="B70" i="10"/>
  <c r="C70" i="10" l="1"/>
  <c r="D70" i="10"/>
  <c r="B71" i="10"/>
  <c r="C71" i="10" l="1"/>
  <c r="D71" i="10"/>
  <c r="B72" i="10"/>
  <c r="C72" i="10" l="1"/>
  <c r="D72" i="10"/>
  <c r="B73" i="10"/>
  <c r="C73" i="10" l="1"/>
  <c r="D73" i="10"/>
  <c r="B74" i="10"/>
  <c r="C74" i="10" l="1"/>
  <c r="D74" i="10"/>
  <c r="B75" i="10"/>
  <c r="D75" i="10" l="1"/>
  <c r="C75" i="10"/>
  <c r="B76" i="10"/>
  <c r="C76" i="10" l="1"/>
  <c r="D76" i="10"/>
  <c r="B77" i="10"/>
  <c r="C77" i="10" l="1"/>
  <c r="D77" i="10"/>
  <c r="B78" i="10"/>
  <c r="C78" i="10" l="1"/>
  <c r="D78" i="10"/>
  <c r="B79" i="10"/>
  <c r="C79" i="10" l="1"/>
  <c r="D79" i="10"/>
  <c r="B80" i="10"/>
  <c r="C80" i="10" l="1"/>
  <c r="D80" i="10"/>
  <c r="B81" i="10"/>
  <c r="C81" i="10" l="1"/>
  <c r="D81" i="10"/>
  <c r="B82" i="10"/>
  <c r="C82" i="10" l="1"/>
  <c r="D82" i="10"/>
  <c r="B83" i="10"/>
  <c r="D83" i="10" l="1"/>
  <c r="C83" i="10"/>
  <c r="B84" i="10"/>
  <c r="C84" i="10" l="1"/>
  <c r="D84" i="10"/>
  <c r="B85" i="10"/>
  <c r="C85" i="10" l="1"/>
  <c r="D85" i="10"/>
  <c r="B86" i="10"/>
  <c r="C86" i="10" l="1"/>
  <c r="D86" i="10"/>
  <c r="B87" i="10"/>
  <c r="C87" i="10" l="1"/>
  <c r="D87" i="10"/>
  <c r="B88" i="10"/>
  <c r="C88" i="10" l="1"/>
  <c r="D88" i="10"/>
  <c r="B89" i="10"/>
  <c r="C89" i="10" l="1"/>
  <c r="D89" i="10"/>
  <c r="B90" i="10"/>
  <c r="C90" i="10" l="1"/>
  <c r="D90" i="10"/>
  <c r="B91" i="10"/>
  <c r="D91" i="10" l="1"/>
  <c r="C91" i="10"/>
  <c r="B92" i="10"/>
  <c r="C92" i="10" l="1"/>
  <c r="D92" i="10"/>
  <c r="B93" i="10"/>
  <c r="C93" i="10" l="1"/>
  <c r="D93" i="10"/>
  <c r="B94" i="10"/>
  <c r="C94" i="10" l="1"/>
  <c r="D94" i="10"/>
  <c r="B95" i="10"/>
  <c r="C95" i="10" l="1"/>
  <c r="D95" i="10"/>
  <c r="B96" i="10"/>
  <c r="C96" i="10" l="1"/>
  <c r="D96" i="10"/>
  <c r="B97" i="10"/>
  <c r="C97" i="10" l="1"/>
  <c r="D97" i="10"/>
  <c r="B98" i="10"/>
  <c r="C98" i="10" l="1"/>
  <c r="D98" i="10"/>
  <c r="B99" i="10"/>
  <c r="D99" i="10" l="1"/>
  <c r="C99" i="10"/>
  <c r="B100" i="10"/>
  <c r="C100" i="10" l="1"/>
  <c r="D100" i="10"/>
  <c r="B101" i="10"/>
  <c r="C101" i="10" l="1"/>
  <c r="D101" i="10"/>
  <c r="B102" i="10"/>
  <c r="C102" i="10" l="1"/>
  <c r="D102" i="10"/>
  <c r="B103" i="10"/>
  <c r="C103" i="10" l="1"/>
  <c r="D103" i="10"/>
  <c r="B104" i="10"/>
  <c r="C104" i="10" l="1"/>
  <c r="D104" i="10"/>
  <c r="B105" i="10"/>
  <c r="C105" i="10" l="1"/>
  <c r="D105" i="10"/>
  <c r="B106" i="10"/>
  <c r="C106" i="10" l="1"/>
  <c r="D106" i="10"/>
  <c r="B107" i="10"/>
  <c r="D107" i="10" l="1"/>
  <c r="C107" i="10"/>
  <c r="B108" i="10"/>
  <c r="C108" i="10" l="1"/>
  <c r="D108" i="10"/>
  <c r="B109" i="10"/>
  <c r="C109" i="10" l="1"/>
  <c r="D109" i="10"/>
  <c r="B110" i="10"/>
  <c r="C110" i="10" l="1"/>
  <c r="D110" i="10"/>
  <c r="B111" i="10"/>
  <c r="C111" i="10" l="1"/>
  <c r="D111" i="10"/>
  <c r="B112" i="10"/>
  <c r="C112" i="10" l="1"/>
  <c r="D112" i="10"/>
  <c r="B113" i="10"/>
  <c r="C113" i="10" l="1"/>
  <c r="D113" i="10"/>
  <c r="B114" i="10"/>
  <c r="C114" i="10" l="1"/>
  <c r="D114" i="10"/>
  <c r="B115" i="10"/>
  <c r="D115" i="10" l="1"/>
  <c r="C115" i="10"/>
  <c r="B116" i="10"/>
  <c r="C116" i="10" l="1"/>
  <c r="D116" i="10"/>
  <c r="B117" i="10"/>
  <c r="C117" i="10" l="1"/>
  <c r="D117" i="10"/>
  <c r="B118" i="10"/>
  <c r="C118" i="10" l="1"/>
  <c r="D118" i="10"/>
  <c r="B119" i="10"/>
  <c r="C119" i="10" l="1"/>
  <c r="D119" i="10"/>
  <c r="B120" i="10"/>
  <c r="C120" i="10" l="1"/>
  <c r="D120" i="10"/>
  <c r="B121" i="10"/>
  <c r="C121" i="10" l="1"/>
  <c r="D121" i="10"/>
  <c r="B122" i="10"/>
  <c r="C122" i="10" l="1"/>
  <c r="D122" i="10"/>
  <c r="B123" i="10"/>
  <c r="D123" i="10" l="1"/>
  <c r="C123" i="10"/>
  <c r="B124" i="10"/>
  <c r="C124" i="10" l="1"/>
  <c r="D124" i="10"/>
  <c r="B125" i="10"/>
  <c r="C125" i="10" l="1"/>
  <c r="D125" i="10"/>
  <c r="B126" i="10"/>
  <c r="C126" i="10" l="1"/>
  <c r="D126" i="10"/>
  <c r="B127" i="10"/>
  <c r="C127" i="10" l="1"/>
  <c r="D127" i="10"/>
  <c r="B128" i="10"/>
  <c r="C128" i="10" l="1"/>
  <c r="D128" i="10"/>
  <c r="B129" i="10"/>
  <c r="C129" i="10" l="1"/>
  <c r="D129" i="10"/>
  <c r="B130" i="10"/>
  <c r="C130" i="10" l="1"/>
  <c r="D130" i="10"/>
  <c r="B131" i="10"/>
  <c r="D131" i="10" l="1"/>
  <c r="C131" i="10"/>
  <c r="B132" i="10"/>
  <c r="C132" i="10" l="1"/>
  <c r="D132" i="10"/>
  <c r="B133" i="10"/>
  <c r="D133" i="10" l="1"/>
  <c r="C133" i="10"/>
  <c r="B134" i="10"/>
  <c r="C134" i="10" l="1"/>
  <c r="D134" i="10"/>
  <c r="B135" i="10"/>
  <c r="C135" i="10" l="1"/>
  <c r="D135" i="10"/>
  <c r="B136" i="10"/>
  <c r="C136" i="10" l="1"/>
  <c r="D136" i="10"/>
  <c r="B137" i="10"/>
  <c r="C137" i="10" l="1"/>
  <c r="D137" i="10"/>
  <c r="B138" i="10"/>
  <c r="C138" i="10" l="1"/>
  <c r="D138" i="10"/>
  <c r="B139" i="10"/>
  <c r="D139" i="10" l="1"/>
  <c r="C139" i="10"/>
  <c r="B140" i="10"/>
  <c r="C140" i="10" l="1"/>
  <c r="D140" i="10"/>
  <c r="B141" i="10"/>
  <c r="C141" i="10" l="1"/>
  <c r="D141" i="10"/>
  <c r="B142" i="10"/>
  <c r="C142" i="10" l="1"/>
  <c r="D142" i="10"/>
  <c r="B143" i="10"/>
  <c r="C143" i="10" l="1"/>
  <c r="D143" i="10"/>
  <c r="B144" i="10"/>
  <c r="C144" i="10" l="1"/>
  <c r="D144" i="10"/>
  <c r="B145" i="10"/>
  <c r="C145" i="10" l="1"/>
  <c r="D145" i="10"/>
  <c r="B146" i="10"/>
  <c r="C146" i="10" l="1"/>
  <c r="D146" i="10"/>
  <c r="B147" i="10"/>
  <c r="D147" i="10" l="1"/>
  <c r="C147" i="10"/>
  <c r="B148" i="10"/>
  <c r="C148" i="10" l="1"/>
  <c r="D148" i="10"/>
  <c r="B149" i="10"/>
  <c r="C149" i="10" l="1"/>
  <c r="D149" i="10"/>
  <c r="B150" i="10"/>
  <c r="C150" i="10" l="1"/>
  <c r="D150" i="10"/>
  <c r="B151" i="10"/>
  <c r="D151" i="10" l="1"/>
  <c r="C151" i="10"/>
  <c r="B152" i="10"/>
  <c r="C152" i="10" l="1"/>
  <c r="D152" i="10"/>
  <c r="B153" i="10"/>
  <c r="C153" i="10" l="1"/>
  <c r="D153" i="10"/>
  <c r="B154" i="10"/>
  <c r="C154" i="10" l="1"/>
  <c r="D154" i="10"/>
  <c r="B155" i="10"/>
  <c r="D155" i="10" l="1"/>
  <c r="C155" i="10"/>
  <c r="B156" i="10"/>
  <c r="C156" i="10" l="1"/>
  <c r="D156" i="10"/>
  <c r="B157" i="10"/>
  <c r="C157" i="10" l="1"/>
  <c r="D157" i="10"/>
  <c r="B158" i="10"/>
  <c r="C158" i="10" l="1"/>
  <c r="D158" i="10"/>
  <c r="B159" i="10"/>
  <c r="C159" i="10" l="1"/>
  <c r="D159" i="10"/>
  <c r="B160" i="10"/>
  <c r="C160" i="10" l="1"/>
  <c r="D160" i="10"/>
  <c r="B161" i="10"/>
  <c r="C161" i="10" l="1"/>
  <c r="D161" i="10"/>
  <c r="B162" i="10"/>
  <c r="C162" i="10" l="1"/>
  <c r="D162" i="10"/>
  <c r="B163" i="10"/>
  <c r="D163" i="10" l="1"/>
  <c r="C163" i="10"/>
  <c r="B164" i="10"/>
  <c r="C164" i="10" l="1"/>
  <c r="D164" i="10"/>
  <c r="B165" i="10"/>
  <c r="D165" i="10" l="1"/>
  <c r="C165" i="10"/>
  <c r="B166" i="10"/>
  <c r="C166" i="10" l="1"/>
  <c r="D166" i="10"/>
  <c r="B167" i="10"/>
  <c r="C167" i="10" l="1"/>
  <c r="D167" i="10"/>
  <c r="B168" i="10"/>
  <c r="C168" i="10" l="1"/>
  <c r="D168" i="10"/>
  <c r="B169" i="10"/>
  <c r="C169" i="10" l="1"/>
  <c r="D169" i="10"/>
  <c r="B170" i="10"/>
  <c r="C170" i="10" l="1"/>
  <c r="D170" i="10"/>
  <c r="B171" i="10"/>
  <c r="D171" i="10" l="1"/>
  <c r="C171" i="10"/>
  <c r="B172" i="10"/>
  <c r="C172" i="10" l="1"/>
  <c r="D172" i="10"/>
  <c r="B173" i="10"/>
  <c r="C173" i="10" l="1"/>
  <c r="D173" i="10"/>
  <c r="B174" i="10"/>
  <c r="C174" i="10" l="1"/>
  <c r="D174" i="10"/>
  <c r="B175" i="10"/>
  <c r="C175" i="10" l="1"/>
  <c r="D175" i="10"/>
  <c r="B176" i="10"/>
  <c r="D176" i="10" l="1"/>
  <c r="C176" i="10"/>
  <c r="B177" i="10"/>
  <c r="C177" i="10" l="1"/>
  <c r="D177" i="10"/>
  <c r="B178" i="10"/>
  <c r="D178" i="10" l="1"/>
  <c r="C178" i="10"/>
  <c r="B179" i="10"/>
  <c r="C179" i="10" l="1"/>
  <c r="D179" i="10"/>
  <c r="B180" i="10"/>
  <c r="D180" i="10" l="1"/>
  <c r="C180" i="10"/>
  <c r="B181" i="10"/>
  <c r="D181" i="10" l="1"/>
  <c r="C181" i="10"/>
  <c r="B182" i="10"/>
  <c r="D182" i="10" l="1"/>
  <c r="C182" i="10"/>
  <c r="B183" i="10"/>
  <c r="C183" i="10" l="1"/>
  <c r="D183" i="10"/>
  <c r="B184" i="10"/>
  <c r="D184" i="10" l="1"/>
  <c r="C184" i="10"/>
  <c r="B185" i="10"/>
  <c r="C185" i="10" l="1"/>
  <c r="D185" i="10"/>
  <c r="B186" i="10"/>
  <c r="D186" i="10" l="1"/>
  <c r="C186" i="10"/>
  <c r="B187" i="10"/>
  <c r="C187" i="10" l="1"/>
  <c r="D187" i="10"/>
  <c r="B188" i="10"/>
  <c r="D188" i="10" l="1"/>
  <c r="C188" i="10"/>
  <c r="B189" i="10"/>
  <c r="D189" i="10" l="1"/>
  <c r="C189" i="10"/>
  <c r="B190" i="10"/>
  <c r="D190" i="10" l="1"/>
  <c r="C190" i="10"/>
  <c r="B191" i="10"/>
  <c r="C191" i="10" l="1"/>
  <c r="D191" i="10"/>
  <c r="B192" i="10"/>
  <c r="D192" i="10" l="1"/>
  <c r="C192" i="10"/>
  <c r="B193" i="10"/>
  <c r="C193" i="10" l="1"/>
  <c r="D193" i="10"/>
  <c r="B194" i="10"/>
  <c r="D194" i="10" l="1"/>
  <c r="C194" i="10"/>
  <c r="B195" i="10"/>
  <c r="C195" i="10" l="1"/>
  <c r="D195" i="10"/>
  <c r="B196" i="10"/>
  <c r="D196" i="10" l="1"/>
  <c r="C196" i="10"/>
  <c r="B197" i="10"/>
  <c r="D197" i="10" l="1"/>
  <c r="C197" i="10"/>
  <c r="B198" i="10"/>
  <c r="D198" i="10" l="1"/>
  <c r="C198" i="10"/>
  <c r="B199" i="10"/>
  <c r="C199" i="10" l="1"/>
  <c r="D199" i="10"/>
  <c r="B200" i="10"/>
  <c r="D200" i="10" l="1"/>
  <c r="C200" i="10"/>
  <c r="B201" i="10"/>
  <c r="C201" i="10" l="1"/>
  <c r="D201" i="10"/>
  <c r="B202" i="10"/>
  <c r="D202" i="10" l="1"/>
  <c r="C202" i="10"/>
  <c r="B203" i="10"/>
  <c r="C203" i="10" l="1"/>
  <c r="D203" i="10"/>
  <c r="B204" i="10"/>
  <c r="D204" i="10" l="1"/>
  <c r="C204" i="10"/>
  <c r="B205" i="10"/>
  <c r="D205" i="10" l="1"/>
  <c r="C205" i="10"/>
  <c r="B206" i="10"/>
  <c r="D206" i="10" l="1"/>
  <c r="C206" i="10"/>
  <c r="B207" i="10"/>
  <c r="C207" i="10" l="1"/>
  <c r="D207" i="10"/>
  <c r="B208" i="10"/>
  <c r="D208" i="10" l="1"/>
  <c r="C208" i="10"/>
  <c r="B209" i="10"/>
  <c r="C209" i="10" l="1"/>
  <c r="D209" i="10"/>
  <c r="B210" i="10"/>
  <c r="D210" i="10" l="1"/>
  <c r="C210" i="10"/>
  <c r="B211" i="10"/>
  <c r="C211" i="10" l="1"/>
  <c r="D211" i="10"/>
  <c r="B212" i="10"/>
  <c r="D212" i="10" l="1"/>
  <c r="C212" i="10"/>
  <c r="B213" i="10"/>
  <c r="D213" i="10" l="1"/>
  <c r="C213" i="10"/>
  <c r="B214" i="10"/>
  <c r="D214" i="10" l="1"/>
  <c r="C214" i="10"/>
  <c r="B215" i="10"/>
  <c r="C215" i="10" l="1"/>
  <c r="D215" i="10"/>
  <c r="B216" i="10"/>
  <c r="D216" i="10" l="1"/>
  <c r="C216" i="10"/>
  <c r="B217" i="10"/>
  <c r="C217" i="10" l="1"/>
  <c r="D217" i="10"/>
  <c r="B218" i="10"/>
  <c r="D218" i="10" l="1"/>
  <c r="C218" i="10"/>
  <c r="B219" i="10"/>
  <c r="C219" i="10" l="1"/>
  <c r="D219" i="10"/>
  <c r="B220" i="10"/>
  <c r="D220" i="10" l="1"/>
  <c r="C220" i="10"/>
  <c r="B221" i="10"/>
  <c r="D221" i="10" l="1"/>
  <c r="C221" i="10"/>
  <c r="B222" i="10"/>
  <c r="D222" i="10" l="1"/>
  <c r="C222" i="10"/>
  <c r="B223" i="10"/>
  <c r="C223" i="10" l="1"/>
  <c r="D223" i="10"/>
  <c r="B224" i="10"/>
  <c r="D224" i="10" l="1"/>
  <c r="C224" i="10"/>
  <c r="B225" i="10"/>
  <c r="C225" i="10" l="1"/>
  <c r="D225" i="10"/>
  <c r="B226" i="10"/>
  <c r="D226" i="10" l="1"/>
  <c r="C226" i="10"/>
  <c r="B227" i="10"/>
  <c r="C227" i="10" l="1"/>
  <c r="D227" i="10"/>
  <c r="B228" i="10"/>
  <c r="D228" i="10" l="1"/>
  <c r="C228" i="10"/>
  <c r="B229" i="10"/>
  <c r="D229" i="10" l="1"/>
  <c r="C229" i="10"/>
  <c r="B230" i="10"/>
  <c r="D230" i="10" l="1"/>
  <c r="C230" i="10"/>
  <c r="B231" i="10"/>
  <c r="C231" i="10" l="1"/>
  <c r="D231" i="10"/>
  <c r="B232" i="10"/>
  <c r="D232" i="10" l="1"/>
  <c r="C232" i="10"/>
  <c r="B233" i="10"/>
  <c r="C233" i="10" l="1"/>
  <c r="D233" i="10"/>
  <c r="B234" i="10"/>
  <c r="D234" i="10" l="1"/>
  <c r="C234" i="10"/>
  <c r="B235" i="10"/>
  <c r="C235" i="10" l="1"/>
  <c r="D235" i="10"/>
  <c r="B236" i="10"/>
  <c r="D236" i="10" l="1"/>
  <c r="C236" i="10"/>
  <c r="B237" i="10"/>
  <c r="D237" i="10" l="1"/>
  <c r="C237" i="10"/>
  <c r="B238" i="10"/>
  <c r="D238" i="10" l="1"/>
  <c r="C238" i="10"/>
  <c r="B239" i="10"/>
  <c r="C239" i="10" l="1"/>
  <c r="D239" i="10"/>
  <c r="B240" i="10"/>
  <c r="D240" i="10" l="1"/>
  <c r="C240" i="10"/>
  <c r="B241" i="10"/>
  <c r="C241" i="10" l="1"/>
  <c r="D241" i="10"/>
  <c r="B242" i="10"/>
  <c r="D242" i="10" l="1"/>
  <c r="C242" i="10"/>
  <c r="B243" i="10"/>
  <c r="C243" i="10" l="1"/>
  <c r="D243" i="10"/>
  <c r="B244" i="10"/>
  <c r="D244" i="10" l="1"/>
  <c r="C244" i="10"/>
  <c r="B245" i="10"/>
  <c r="D245" i="10" l="1"/>
  <c r="C245" i="10"/>
  <c r="B246" i="10"/>
  <c r="D246" i="10" l="1"/>
  <c r="C246" i="10"/>
  <c r="B247" i="10"/>
  <c r="C247" i="10" l="1"/>
  <c r="D247" i="10"/>
  <c r="B248" i="10"/>
  <c r="D248" i="10" l="1"/>
  <c r="C248" i="10"/>
  <c r="B249" i="10"/>
  <c r="C249" i="10" l="1"/>
  <c r="D249" i="10"/>
  <c r="B250" i="10"/>
  <c r="D250" i="10" l="1"/>
  <c r="C250" i="10"/>
  <c r="B251" i="10"/>
  <c r="C251" i="10" l="1"/>
  <c r="D251" i="10"/>
  <c r="B252" i="10"/>
  <c r="D252" i="10" l="1"/>
  <c r="C252" i="10"/>
  <c r="B253" i="10"/>
  <c r="D253" i="10" l="1"/>
  <c r="C253" i="10"/>
  <c r="B254" i="10"/>
  <c r="D254" i="10" l="1"/>
  <c r="C254" i="10"/>
  <c r="B255" i="10"/>
  <c r="C255" i="10" l="1"/>
  <c r="D255" i="10"/>
  <c r="B256" i="10"/>
  <c r="D256" i="10" l="1"/>
  <c r="C256" i="10"/>
  <c r="B257" i="10"/>
  <c r="C257" i="10" l="1"/>
  <c r="D257" i="10"/>
  <c r="B258" i="10"/>
  <c r="D258" i="10" l="1"/>
  <c r="C258" i="10"/>
  <c r="B259" i="10"/>
  <c r="C259" i="10" l="1"/>
  <c r="D259" i="10"/>
  <c r="B260" i="10"/>
  <c r="D260" i="10" l="1"/>
  <c r="C260" i="10"/>
  <c r="B261" i="10"/>
  <c r="D261" i="10" l="1"/>
  <c r="C261" i="10"/>
  <c r="B262" i="10"/>
  <c r="D262" i="10" l="1"/>
  <c r="C262" i="10"/>
  <c r="B263" i="10"/>
  <c r="C263" i="10" l="1"/>
  <c r="D263" i="10"/>
  <c r="B264" i="10"/>
  <c r="D264" i="10" l="1"/>
  <c r="C264" i="10"/>
  <c r="B265" i="10"/>
  <c r="C265" i="10" l="1"/>
  <c r="D265" i="10"/>
  <c r="B266" i="10"/>
  <c r="D266" i="10" l="1"/>
  <c r="C266" i="10"/>
  <c r="B267" i="10"/>
  <c r="C267" i="10" l="1"/>
  <c r="D267" i="10"/>
  <c r="B268" i="10"/>
  <c r="D268" i="10" l="1"/>
  <c r="C268" i="10"/>
  <c r="B269" i="10"/>
  <c r="D269" i="10" l="1"/>
  <c r="C269" i="10"/>
  <c r="B270" i="10"/>
  <c r="D270" i="10" l="1"/>
  <c r="C270" i="10"/>
  <c r="B271" i="10"/>
  <c r="C271" i="10" l="1"/>
  <c r="D271" i="10"/>
  <c r="B272" i="10"/>
  <c r="D272" i="10" l="1"/>
  <c r="C272" i="10"/>
  <c r="B273" i="10"/>
  <c r="C273" i="10" l="1"/>
  <c r="D273" i="10"/>
  <c r="B274" i="10"/>
  <c r="D274" i="10" l="1"/>
  <c r="C274" i="10"/>
  <c r="B275" i="10"/>
  <c r="C275" i="10" l="1"/>
  <c r="D275" i="10"/>
  <c r="B276" i="10"/>
  <c r="D276" i="10" l="1"/>
  <c r="C276" i="10"/>
  <c r="B277" i="10"/>
  <c r="D277" i="10" l="1"/>
  <c r="C277" i="10"/>
  <c r="B278" i="10"/>
  <c r="D278" i="10" l="1"/>
  <c r="C278" i="10"/>
  <c r="B279" i="10"/>
  <c r="C279" i="10" l="1"/>
  <c r="D279" i="10"/>
  <c r="B280" i="10"/>
  <c r="D280" i="10" l="1"/>
  <c r="C280" i="10"/>
  <c r="B281" i="10"/>
  <c r="C281" i="10" l="1"/>
  <c r="D281" i="10"/>
  <c r="B282" i="10"/>
  <c r="D282" i="10" l="1"/>
  <c r="C282" i="10"/>
  <c r="B283" i="10"/>
  <c r="C283" i="10" l="1"/>
  <c r="D283" i="10"/>
  <c r="B284" i="10"/>
  <c r="D284" i="10" l="1"/>
  <c r="C284" i="10"/>
  <c r="B285" i="10"/>
  <c r="D285" i="10" l="1"/>
  <c r="C285" i="10"/>
  <c r="B286" i="10"/>
  <c r="D286" i="10" l="1"/>
  <c r="C286" i="10"/>
  <c r="B287" i="10"/>
  <c r="C287" i="10" l="1"/>
  <c r="D287" i="10"/>
  <c r="B288" i="10"/>
  <c r="D288" i="10" l="1"/>
  <c r="C288" i="10"/>
  <c r="B289" i="10"/>
  <c r="C289" i="10" l="1"/>
  <c r="D289" i="10"/>
  <c r="B290" i="10"/>
  <c r="D290" i="10" l="1"/>
  <c r="C290" i="10"/>
  <c r="B291" i="10"/>
  <c r="C291" i="10" l="1"/>
  <c r="D291" i="10"/>
  <c r="B292" i="10"/>
  <c r="D292" i="10" l="1"/>
  <c r="C292" i="10"/>
</calcChain>
</file>

<file path=xl/sharedStrings.xml><?xml version="1.0" encoding="utf-8"?>
<sst xmlns="http://schemas.openxmlformats.org/spreadsheetml/2006/main" count="147" uniqueCount="104">
  <si>
    <t>Краткое наименование ОО</t>
  </si>
  <si>
    <t>Код ОО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</si>
  <si>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</si>
  <si>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</si>
  <si>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</si>
  <si>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</si>
  <si>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</si>
  <si>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Красногвардейский</t>
  </si>
  <si>
    <t>Красносельский</t>
  </si>
  <si>
    <t>Колпинский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</si>
  <si>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</si>
  <si>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</si>
  <si>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</si>
  <si>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</si>
  <si>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</si>
  <si>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</si>
  <si>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</si>
  <si>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</si>
  <si>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</si>
  <si>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</si>
  <si>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ОО городского подчинения</t>
  </si>
  <si>
    <t>ОО федерального подчинения</t>
  </si>
  <si>
    <t>max 2</t>
  </si>
  <si>
    <t>Номер  учащегося</t>
  </si>
  <si>
    <t>Общие сведения</t>
  </si>
  <si>
    <t>Район</t>
  </si>
  <si>
    <t>Список ОО</t>
  </si>
  <si>
    <t>Код</t>
  </si>
  <si>
    <t>Вид ОО</t>
  </si>
  <si>
    <t>Гимназия</t>
  </si>
  <si>
    <t>СОШ</t>
  </si>
  <si>
    <t>Количество часов</t>
  </si>
  <si>
    <t>ЦО</t>
  </si>
  <si>
    <t>max 3</t>
  </si>
  <si>
    <t>Лицей</t>
  </si>
  <si>
    <t>СОШ с углуб.</t>
  </si>
  <si>
    <t>ГБОУ "Морская школа"</t>
  </si>
  <si>
    <t>ГБОУ гимназия №524</t>
  </si>
  <si>
    <t>ГБОУ гимназия №526</t>
  </si>
  <si>
    <t>ГБОУ лицей №373</t>
  </si>
  <si>
    <t>ГБОУ СОШ №1</t>
  </si>
  <si>
    <t>ГБОУ СОШ №351</t>
  </si>
  <si>
    <t>ГБОУ СОШ №353</t>
  </si>
  <si>
    <t>ГБОУ СОШ №354</t>
  </si>
  <si>
    <t>ГБОУ СОШ №355</t>
  </si>
  <si>
    <t>ГБОУ СОШ №356</t>
  </si>
  <si>
    <t xml:space="preserve">ГБОУ СОШ №358 </t>
  </si>
  <si>
    <t>ГБОУ СОШ №362</t>
  </si>
  <si>
    <t>ГБОУ СОШ №370</t>
  </si>
  <si>
    <t>ГБОУ СОШ №371</t>
  </si>
  <si>
    <t>ГБОУ СОШ №372</t>
  </si>
  <si>
    <t>ГБОУ СОШ №374</t>
  </si>
  <si>
    <t>ГБОУ СОШ №376</t>
  </si>
  <si>
    <t>ГБОУ СОШ №484</t>
  </si>
  <si>
    <t>ГБОУ СОШ №485</t>
  </si>
  <si>
    <t>ГБОУ СОШ №489</t>
  </si>
  <si>
    <t>ГБОУ СОШ №495</t>
  </si>
  <si>
    <t>ГБОУ СОШ №496</t>
  </si>
  <si>
    <t>ГБОУ СОШ №507</t>
  </si>
  <si>
    <t>ГБОУ СОШ №508</t>
  </si>
  <si>
    <t>ГБОУ СОШ №510</t>
  </si>
  <si>
    <t>ГБОУ СОШ №519</t>
  </si>
  <si>
    <t>ГБОУ СОШ №525</t>
  </si>
  <si>
    <t>ГБОУ СОШ №536</t>
  </si>
  <si>
    <t>ГБОУ СОШ №537</t>
  </si>
  <si>
    <t>ГБОУ СОШ №543</t>
  </si>
  <si>
    <t>ГБОУ СОШ №544</t>
  </si>
  <si>
    <t>ГБОУ СОШ №594</t>
  </si>
  <si>
    <t>ГБОУ СОШ №643</t>
  </si>
  <si>
    <t>ГБОУ СОШ №663</t>
  </si>
  <si>
    <t>ГБОУ СОШ №684</t>
  </si>
  <si>
    <t>ГБОУ ФМЛ №366</t>
  </si>
  <si>
    <t>ГБОУ ЦО №2</t>
  </si>
  <si>
    <t>х</t>
  </si>
  <si>
    <r>
      <t>Класс
(например:
6а</t>
    </r>
    <r>
      <rPr>
        <b/>
        <i/>
        <sz val="11"/>
        <color theme="1"/>
        <rFont val="Calibri"/>
        <family val="2"/>
        <charset val="204"/>
        <scheme val="minor"/>
      </rPr>
      <t xml:space="preserve"> или</t>
    </r>
    <r>
      <rPr>
        <b/>
        <sz val="11"/>
        <color theme="1"/>
        <rFont val="Calibri"/>
        <family val="2"/>
        <charset val="204"/>
        <scheme val="minor"/>
      </rPr>
      <t xml:space="preserve">
6-1)</t>
    </r>
  </si>
  <si>
    <t xml:space="preserve">Общее количество учащихся 
во всех 6-х классах по списку </t>
  </si>
  <si>
    <t>Общее количество учащихся, выполнявших работу во всех 6-х классах</t>
  </si>
  <si>
    <t>Задания 1 - 10</t>
  </si>
  <si>
    <t>Процент выполнения</t>
  </si>
  <si>
    <t>max 4</t>
  </si>
  <si>
    <t>max 27</t>
  </si>
  <si>
    <t>Кодификатор</t>
  </si>
  <si>
    <t>Задания 6 класс</t>
  </si>
  <si>
    <t>Результаты по ОО</t>
  </si>
  <si>
    <t>метапредметных результатов освоения ООП основного общего образования</t>
  </si>
  <si>
    <t>№ задания</t>
  </si>
  <si>
    <t>Макс.балл</t>
  </si>
  <si>
    <t>Cредний балл 
по заданию 
/ группе УУД</t>
  </si>
  <si>
    <t>Уровень освоения УУД</t>
  </si>
  <si>
    <t>(Представлены 10 из 12-ти  метапредметных результатов)</t>
  </si>
  <si>
    <t>Регулятивные УУД</t>
  </si>
  <si>
    <t>1) Умение самостоятельно определять цели своего обучения, ставить и формулировать для себя новые задачи в учебе и познавательной деятельности, развивать мотивы и интересы своей познавательной деятельности.</t>
  </si>
  <si>
    <t>2) Умение самостоятельно планировать пути достижения целей, в том числе альтернативные, осознанно выбирать наиболее эффективные способы решения учебных и познавательных задач.</t>
  </si>
  <si>
    <t>3) Умение соотносить свои действия с планируемыми результатами, осуществлять контроль своей деятельности в процессе достижения результата, определять способы действий в рамках предложенных условий и требований, корректировать свои действия в соответствии с изменяющейся ситуацией</t>
  </si>
  <si>
    <t>4) Умение оценивать правильность выполнения учебной задачи, собственные возможности ее решения</t>
  </si>
  <si>
    <t>5) Владение основами самоконтроля, самооценки, принятия решений и осуществления осознанного выбора в учебной и познавательной деятельности</t>
  </si>
  <si>
    <t>Познавательные УУД</t>
  </si>
  <si>
    <t>6)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классификации, устанавливать причинно-следственные связи, строить логическое рассуждение, умозаключение (индуктивное, дедуктивное и по аналогии) и делать выводы.</t>
  </si>
  <si>
    <t>7) Умение создавать, применять и преобразовывать знаки и символы, модели и схемы для решения учебных и познавательных задач</t>
  </si>
  <si>
    <r>
      <t>8)</t>
    </r>
    <r>
      <rPr>
        <b/>
        <sz val="12"/>
        <color rgb="FF000000"/>
        <rFont val="Calibri"/>
        <family val="2"/>
        <charset val="204"/>
      </rPr>
      <t xml:space="preserve"> Смысловое</t>
    </r>
    <r>
      <rPr>
        <sz val="12"/>
        <color rgb="FF000000"/>
        <rFont val="Calibri"/>
        <family val="2"/>
        <charset val="204"/>
      </rPr>
      <t xml:space="preserve"> чтение</t>
    </r>
  </si>
  <si>
    <t>Коммуникативные УУД</t>
  </si>
  <si>
    <t>9) Умение организовывать учебное сотрудничество и совместную деятельность с учителем и сверстниками; работать индивидуально и в группе; находить общее решение и разрешать конфликты на основе согласования позиций и учета интересов; формулировать, аргументировать и отстаивать свое мнение</t>
  </si>
  <si>
    <t>10) Умение осознанно использовать речевые средства в соответствии с задачей коммуникации для выражения своих чувств, мыслей и потребностей; планирования и регуляции своей деятельности; владение устной и письменной речью, монологической контекстной речью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</si>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</sst>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99FFCC"/>
        <bgColor indexed="64"/>
      </patternFill>
    </fill>
    <fill>
      <patternFill patternType="solid">
        <fgColor rgb="FFC9FFE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1" applyFill="1" applyBorder="1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0" fontId="0" fillId="0" borderId="0" xfId="0" applyBorder="1"/>
    <xf numFmtId="0" fontId="2" fillId="0" borderId="0" xfId="1" applyBorder="1" applyAlignment="1">
      <alignment vertical="center" wrapText="1"/>
    </xf>
    <xf numFmtId="0" fontId="0" fillId="0" borderId="0" xfId="1" applyFont="1" applyBorder="1" applyAlignment="1">
      <alignment vertical="center" wrapText="1"/>
    </xf>
    <xf numFmtId="0" fontId="2" fillId="0" borderId="0" xfId="1" applyFill="1" applyBorder="1" applyAlignment="1">
      <alignment vertical="center" wrapText="1"/>
    </xf>
    <xf numFmtId="0" fontId="2" fillId="4" borderId="1" xfId="1" applyFill="1" applyBorder="1" applyAlignment="1">
      <alignment vertical="center" wrapText="1"/>
    </xf>
    <xf numFmtId="0" fontId="2" fillId="4" borderId="1" xfId="1" applyFill="1" applyBorder="1" applyAlignment="1" applyProtection="1">
      <alignment vertical="center" wrapText="1"/>
      <protection hidden="1"/>
    </xf>
    <xf numFmtId="0" fontId="0" fillId="4" borderId="1" xfId="1" applyFont="1" applyFill="1" applyBorder="1" applyAlignment="1" applyProtection="1">
      <alignment vertical="center" wrapText="1"/>
      <protection hidden="1"/>
    </xf>
    <xf numFmtId="0" fontId="2" fillId="5" borderId="1" xfId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5" borderId="1" xfId="1" applyNumberFormat="1" applyFont="1" applyFill="1" applyBorder="1" applyAlignment="1" applyProtection="1">
      <alignment vertical="center" wrapText="1"/>
      <protection locked="0"/>
    </xf>
    <xf numFmtId="49" fontId="2" fillId="5" borderId="1" xfId="1" applyNumberFormat="1" applyFill="1" applyBorder="1" applyAlignment="1" applyProtection="1">
      <alignment vertical="center" wrapText="1"/>
      <protection locked="0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vertical="center"/>
      <protection hidden="1"/>
    </xf>
    <xf numFmtId="0" fontId="0" fillId="0" borderId="1" xfId="0" applyBorder="1" applyAlignment="1">
      <alignment horizontal="left" vertical="center"/>
    </xf>
    <xf numFmtId="0" fontId="4" fillId="7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 applyProtection="1">
      <alignment horizontal="left" indent="1"/>
      <protection hidden="1"/>
    </xf>
    <xf numFmtId="0" fontId="0" fillId="0" borderId="0" xfId="0" applyNumberFormat="1" applyProtection="1"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/>
    </xf>
    <xf numFmtId="0" fontId="8" fillId="8" borderId="6" xfId="0" applyFont="1" applyFill="1" applyBorder="1" applyAlignment="1">
      <alignment horizontal="justify" vertical="center" wrapText="1"/>
    </xf>
    <xf numFmtId="0" fontId="0" fillId="8" borderId="9" xfId="0" applyFill="1" applyBorder="1"/>
    <xf numFmtId="0" fontId="9" fillId="8" borderId="10" xfId="0" applyFont="1" applyFill="1" applyBorder="1" applyAlignment="1">
      <alignment vertical="top" wrapText="1"/>
    </xf>
    <xf numFmtId="10" fontId="0" fillId="9" borderId="16" xfId="2" applyNumberFormat="1" applyFont="1" applyFill="1" applyBorder="1" applyAlignment="1">
      <alignment horizontal="center" vertical="center"/>
    </xf>
    <xf numFmtId="1" fontId="11" fillId="9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2" fontId="0" fillId="9" borderId="4" xfId="2" applyNumberFormat="1" applyFont="1" applyFill="1" applyBorder="1" applyAlignment="1">
      <alignment horizontal="center" vertical="center"/>
    </xf>
    <xf numFmtId="2" fontId="11" fillId="9" borderId="14" xfId="0" applyNumberFormat="1" applyFont="1" applyFill="1" applyBorder="1" applyAlignment="1">
      <alignment horizontal="left" wrapText="1"/>
    </xf>
    <xf numFmtId="2" fontId="0" fillId="9" borderId="1" xfId="2" applyNumberFormat="1" applyFont="1" applyFill="1" applyBorder="1" applyAlignment="1">
      <alignment horizontal="center" vertical="center"/>
    </xf>
    <xf numFmtId="10" fontId="0" fillId="9" borderId="17" xfId="2" applyNumberFormat="1" applyFont="1" applyFill="1" applyBorder="1" applyAlignment="1">
      <alignment horizontal="center" vertical="center"/>
    </xf>
    <xf numFmtId="2" fontId="11" fillId="9" borderId="18" xfId="0" applyNumberFormat="1" applyFont="1" applyFill="1" applyBorder="1" applyAlignment="1">
      <alignment horizontal="center" wrapText="1"/>
    </xf>
    <xf numFmtId="2" fontId="8" fillId="9" borderId="19" xfId="0" applyNumberFormat="1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/>
    </xf>
    <xf numFmtId="2" fontId="1" fillId="9" borderId="19" xfId="2" applyNumberFormat="1" applyFont="1" applyFill="1" applyBorder="1" applyAlignment="1">
      <alignment horizontal="center" vertical="center"/>
    </xf>
    <xf numFmtId="1" fontId="12" fillId="8" borderId="1" xfId="0" applyNumberFormat="1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2" fontId="0" fillId="8" borderId="1" xfId="2" applyNumberFormat="1" applyFont="1" applyFill="1" applyBorder="1" applyAlignment="1">
      <alignment horizontal="center"/>
    </xf>
    <xf numFmtId="1" fontId="11" fillId="8" borderId="1" xfId="0" applyNumberFormat="1" applyFont="1" applyFill="1" applyBorder="1" applyAlignment="1">
      <alignment horizontal="center" wrapText="1"/>
    </xf>
    <xf numFmtId="2" fontId="11" fillId="8" borderId="14" xfId="0" applyNumberFormat="1" applyFont="1" applyFill="1" applyBorder="1" applyAlignment="1">
      <alignment horizontal="left" wrapText="1"/>
    </xf>
    <xf numFmtId="10" fontId="0" fillId="8" borderId="17" xfId="2" applyNumberFormat="1" applyFont="1" applyFill="1" applyBorder="1" applyAlignment="1">
      <alignment horizontal="center"/>
    </xf>
    <xf numFmtId="0" fontId="11" fillId="8" borderId="18" xfId="0" applyFont="1" applyFill="1" applyBorder="1" applyAlignment="1">
      <alignment horizontal="center" wrapText="1"/>
    </xf>
    <xf numFmtId="0" fontId="8" fillId="8" borderId="19" xfId="0" applyFont="1" applyFill="1" applyBorder="1" applyAlignment="1">
      <alignment horizontal="center" wrapText="1"/>
    </xf>
    <xf numFmtId="0" fontId="1" fillId="8" borderId="19" xfId="0" applyFont="1" applyFill="1" applyBorder="1" applyAlignment="1">
      <alignment horizontal="center"/>
    </xf>
    <xf numFmtId="2" fontId="1" fillId="8" borderId="19" xfId="2" applyNumberFormat="1" applyFont="1" applyFill="1" applyBorder="1" applyAlignment="1">
      <alignment horizontal="center"/>
    </xf>
    <xf numFmtId="10" fontId="0" fillId="8" borderId="20" xfId="2" applyNumberFormat="1" applyFont="1" applyFill="1" applyBorder="1" applyAlignment="1">
      <alignment horizontal="center"/>
    </xf>
    <xf numFmtId="0" fontId="11" fillId="9" borderId="14" xfId="0" applyFont="1" applyFill="1" applyBorder="1" applyAlignment="1">
      <alignment horizontal="left" wrapText="1"/>
    </xf>
    <xf numFmtId="1" fontId="11" fillId="9" borderId="1" xfId="0" applyNumberFormat="1" applyFont="1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2" fontId="0" fillId="9" borderId="1" xfId="2" applyNumberFormat="1" applyFont="1" applyFill="1" applyBorder="1" applyAlignment="1">
      <alignment horizontal="center"/>
    </xf>
    <xf numFmtId="9" fontId="0" fillId="9" borderId="17" xfId="2" applyFont="1" applyFill="1" applyBorder="1" applyAlignment="1">
      <alignment horizontal="center"/>
    </xf>
    <xf numFmtId="0" fontId="11" fillId="9" borderId="18" xfId="0" applyFont="1" applyFill="1" applyBorder="1" applyAlignment="1">
      <alignment horizontal="center" wrapText="1"/>
    </xf>
    <xf numFmtId="0" fontId="11" fillId="9" borderId="19" xfId="0" applyFont="1" applyFill="1" applyBorder="1" applyAlignment="1">
      <alignment horizontal="center" wrapText="1"/>
    </xf>
    <xf numFmtId="0" fontId="1" fillId="9" borderId="19" xfId="0" applyFont="1" applyFill="1" applyBorder="1" applyAlignment="1">
      <alignment horizontal="center"/>
    </xf>
    <xf numFmtId="2" fontId="1" fillId="9" borderId="19" xfId="2" applyNumberFormat="1" applyFont="1" applyFill="1" applyBorder="1" applyAlignment="1">
      <alignment horizontal="center"/>
    </xf>
    <xf numFmtId="10" fontId="0" fillId="9" borderId="20" xfId="2" applyNumberFormat="1" applyFont="1" applyFill="1" applyBorder="1" applyAlignment="1">
      <alignment horizontal="center"/>
    </xf>
    <xf numFmtId="0" fontId="11" fillId="8" borderId="22" xfId="0" applyFont="1" applyFill="1" applyBorder="1" applyAlignment="1">
      <alignment horizontal="center" wrapText="1"/>
    </xf>
    <xf numFmtId="0" fontId="11" fillId="8" borderId="23" xfId="0" applyFont="1" applyFill="1" applyBorder="1" applyAlignment="1">
      <alignment horizontal="center" wrapText="1"/>
    </xf>
    <xf numFmtId="0" fontId="13" fillId="8" borderId="23" xfId="0" applyFont="1" applyFill="1" applyBorder="1" applyAlignment="1">
      <alignment horizontal="center"/>
    </xf>
    <xf numFmtId="2" fontId="13" fillId="8" borderId="23" xfId="2" applyNumberFormat="1" applyFont="1" applyFill="1" applyBorder="1" applyAlignment="1">
      <alignment horizontal="center"/>
    </xf>
    <xf numFmtId="10" fontId="0" fillId="8" borderId="24" xfId="2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4" fillId="6" borderId="4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3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left" vertical="center" wrapText="1"/>
    </xf>
    <xf numFmtId="0" fontId="10" fillId="9" borderId="12" xfId="0" applyFont="1" applyFill="1" applyBorder="1" applyAlignment="1">
      <alignment horizontal="left" vertical="center" wrapText="1"/>
    </xf>
    <xf numFmtId="0" fontId="10" fillId="9" borderId="13" xfId="0" applyFont="1" applyFill="1" applyBorder="1" applyAlignment="1">
      <alignment horizontal="left" vertical="center" wrapText="1"/>
    </xf>
    <xf numFmtId="0" fontId="11" fillId="9" borderId="14" xfId="0" applyFont="1" applyFill="1" applyBorder="1" applyAlignment="1">
      <alignment horizontal="left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2" fontId="0" fillId="9" borderId="3" xfId="2" applyNumberFormat="1" applyFont="1" applyFill="1" applyBorder="1" applyAlignment="1">
      <alignment horizontal="center" vertical="center"/>
    </xf>
    <xf numFmtId="2" fontId="0" fillId="9" borderId="2" xfId="2" applyNumberFormat="1" applyFont="1" applyFill="1" applyBorder="1" applyAlignment="1">
      <alignment horizontal="center" vertical="center"/>
    </xf>
    <xf numFmtId="2" fontId="8" fillId="8" borderId="11" xfId="0" applyNumberFormat="1" applyFont="1" applyFill="1" applyBorder="1" applyAlignment="1">
      <alignment horizontal="left" wrapText="1"/>
    </xf>
    <xf numFmtId="2" fontId="8" fillId="8" borderId="12" xfId="0" applyNumberFormat="1" applyFont="1" applyFill="1" applyBorder="1" applyAlignment="1">
      <alignment horizontal="left" wrapText="1"/>
    </xf>
    <xf numFmtId="2" fontId="8" fillId="8" borderId="13" xfId="0" applyNumberFormat="1" applyFont="1" applyFill="1" applyBorder="1" applyAlignment="1">
      <alignment horizontal="left" wrapText="1"/>
    </xf>
    <xf numFmtId="2" fontId="11" fillId="8" borderId="14" xfId="0" applyNumberFormat="1" applyFont="1" applyFill="1" applyBorder="1" applyAlignment="1">
      <alignment horizontal="left" wrapText="1"/>
    </xf>
    <xf numFmtId="0" fontId="8" fillId="9" borderId="9" xfId="0" applyFont="1" applyFill="1" applyBorder="1" applyAlignment="1">
      <alignment horizontal="left" wrapText="1"/>
    </xf>
    <xf numFmtId="0" fontId="8" fillId="9" borderId="0" xfId="0" applyFont="1" applyFill="1" applyBorder="1" applyAlignment="1">
      <alignment horizontal="left" wrapText="1"/>
    </xf>
    <xf numFmtId="0" fontId="8" fillId="9" borderId="21" xfId="0" applyFont="1" applyFill="1" applyBorder="1" applyAlignment="1">
      <alignment horizontal="left" wrapText="1"/>
    </xf>
    <xf numFmtId="10" fontId="0" fillId="9" borderId="15" xfId="2" applyNumberFormat="1" applyFont="1" applyFill="1" applyBorder="1" applyAlignment="1">
      <alignment horizontal="center" vertical="center"/>
    </xf>
    <xf numFmtId="10" fontId="0" fillId="9" borderId="16" xfId="2" applyNumberFormat="1" applyFont="1" applyFill="1" applyBorder="1" applyAlignment="1">
      <alignment horizontal="center" vertical="center"/>
    </xf>
    <xf numFmtId="10" fontId="0" fillId="8" borderId="15" xfId="2" applyNumberFormat="1" applyFont="1" applyFill="1" applyBorder="1" applyAlignment="1">
      <alignment horizontal="center" vertical="center"/>
    </xf>
    <xf numFmtId="10" fontId="0" fillId="8" borderId="16" xfId="2" applyNumberFormat="1" applyFont="1" applyFill="1" applyBorder="1" applyAlignment="1">
      <alignment horizontal="center" vertical="center"/>
    </xf>
    <xf numFmtId="2" fontId="11" fillId="9" borderId="14" xfId="0" applyNumberFormat="1" applyFont="1" applyFill="1" applyBorder="1" applyAlignment="1">
      <alignment horizontal="left" wrapText="1"/>
    </xf>
  </cellXfs>
  <cellStyles count="3">
    <cellStyle name="Обычный" xfId="0" builtinId="0"/>
    <cellStyle name="Обычный 2" xfId="1"/>
    <cellStyle name="Процентный" xfId="2" builtinId="5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3366FF"/>
      <color rgb="FF3399FF"/>
      <color rgb="FFCCFF99"/>
      <color rgb="FFF2F8EE"/>
      <color rgb="FFFF5050"/>
      <color rgb="FFFF7C80"/>
      <color rgb="FFFE5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699"/>
  <sheetViews>
    <sheetView showGridLines="0" tabSelected="1" zoomScaleNormal="100" workbookViewId="0">
      <selection activeCell="B4" sqref="B4"/>
    </sheetView>
  </sheetViews>
  <sheetFormatPr defaultColWidth="21.28515625" defaultRowHeight="26.25" customHeight="1" x14ac:dyDescent="0.25"/>
  <cols>
    <col min="1" max="1" width="21.28515625" style="4"/>
    <col min="2" max="2" width="20.85546875" style="4" customWidth="1"/>
    <col min="3" max="4" width="13.28515625" style="4" customWidth="1"/>
    <col min="5" max="5" width="17.42578125" style="4" customWidth="1"/>
    <col min="6" max="6" width="12.42578125" style="4" customWidth="1"/>
    <col min="7" max="7" width="15" style="4" customWidth="1"/>
    <col min="8" max="8" width="12.42578125" style="4" customWidth="1"/>
    <col min="9" max="18" width="6.85546875" style="26" customWidth="1"/>
    <col min="19" max="19" width="18.28515625" style="26" customWidth="1"/>
    <col min="20" max="22" width="18.28515625" style="4" customWidth="1"/>
    <col min="23" max="26" width="5" style="4" customWidth="1"/>
    <col min="27" max="28" width="4" style="4" customWidth="1"/>
    <col min="29" max="29" width="3" style="4" customWidth="1"/>
    <col min="30" max="30" width="2" style="4" customWidth="1"/>
    <col min="31" max="31" width="7.42578125" style="4" customWidth="1"/>
    <col min="32" max="32" width="11.85546875" style="4" customWidth="1"/>
    <col min="33" max="16384" width="21.28515625" style="4"/>
  </cols>
  <sheetData>
    <row r="1" spans="1:32" ht="26.25" customHeight="1" x14ac:dyDescent="0.25">
      <c r="A1" s="80" t="s">
        <v>24</v>
      </c>
      <c r="B1" s="80"/>
      <c r="C1" s="80"/>
      <c r="D1" s="80"/>
      <c r="E1" s="80"/>
      <c r="F1" s="80"/>
      <c r="G1" s="80"/>
      <c r="H1" s="80"/>
      <c r="I1" s="77" t="s">
        <v>77</v>
      </c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32" s="2" customFormat="1" ht="59.25" customHeight="1" x14ac:dyDescent="0.25">
      <c r="A2" s="75" t="s">
        <v>25</v>
      </c>
      <c r="B2" s="75" t="s">
        <v>0</v>
      </c>
      <c r="C2" s="75" t="s">
        <v>1</v>
      </c>
      <c r="D2" s="75" t="s">
        <v>28</v>
      </c>
      <c r="E2" s="75" t="s">
        <v>74</v>
      </c>
      <c r="F2" s="75" t="s">
        <v>75</v>
      </c>
      <c r="G2" s="75" t="s">
        <v>76</v>
      </c>
      <c r="H2" s="75" t="s">
        <v>23</v>
      </c>
      <c r="I2" s="24">
        <v>1</v>
      </c>
      <c r="J2" s="24">
        <v>2</v>
      </c>
      <c r="K2" s="24">
        <v>3</v>
      </c>
      <c r="L2" s="24">
        <v>4</v>
      </c>
      <c r="M2" s="24">
        <v>5</v>
      </c>
      <c r="N2" s="24">
        <v>6</v>
      </c>
      <c r="O2" s="24">
        <v>7</v>
      </c>
      <c r="P2" s="24">
        <v>8</v>
      </c>
      <c r="Q2" s="24">
        <v>9</v>
      </c>
      <c r="R2" s="24">
        <v>10</v>
      </c>
      <c r="S2" s="17" t="s">
        <v>78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42.75" customHeight="1" x14ac:dyDescent="0.25">
      <c r="A3" s="76"/>
      <c r="B3" s="76"/>
      <c r="C3" s="76"/>
      <c r="D3" s="76"/>
      <c r="E3" s="76"/>
      <c r="F3" s="79"/>
      <c r="G3" s="76"/>
      <c r="H3" s="81"/>
      <c r="I3" s="25" t="s">
        <v>22</v>
      </c>
      <c r="J3" s="25" t="s">
        <v>22</v>
      </c>
      <c r="K3" s="25" t="s">
        <v>79</v>
      </c>
      <c r="L3" s="25" t="s">
        <v>22</v>
      </c>
      <c r="M3" s="25" t="s">
        <v>79</v>
      </c>
      <c r="N3" s="25" t="s">
        <v>79</v>
      </c>
      <c r="O3" s="25" t="s">
        <v>33</v>
      </c>
      <c r="P3" s="25" t="s">
        <v>22</v>
      </c>
      <c r="Q3" s="25" t="s">
        <v>22</v>
      </c>
      <c r="R3" s="25" t="s">
        <v>22</v>
      </c>
      <c r="S3" s="25" t="s">
        <v>80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26.25" customHeight="1" x14ac:dyDescent="0.25">
      <c r="A4" s="9" t="s">
        <v>12</v>
      </c>
      <c r="B4" s="18" t="s">
        <v>55</v>
      </c>
      <c r="C4" s="19">
        <f>VLOOKUP(B4,Списки!$C$1:$E$38,2,FALSE)</f>
        <v>11489</v>
      </c>
      <c r="D4" s="19" t="str">
        <f>VLOOKUP(B4,Списки!$C$1:$E$38,3,FALSE)</f>
        <v>СОШ</v>
      </c>
      <c r="E4" s="14"/>
      <c r="F4" s="10"/>
      <c r="G4" s="10"/>
      <c r="H4" s="7">
        <f>C4*1000+1</f>
        <v>11489001</v>
      </c>
      <c r="I4" s="32"/>
      <c r="J4" s="32"/>
      <c r="K4" s="33"/>
      <c r="L4" s="32"/>
      <c r="M4" s="33"/>
      <c r="N4" s="32"/>
      <c r="O4" s="32"/>
      <c r="P4" s="32"/>
      <c r="Q4" s="32"/>
      <c r="R4" s="32"/>
      <c r="S4" s="34">
        <f>SUM(I4:R4)/27</f>
        <v>0</v>
      </c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26.25" customHeight="1" x14ac:dyDescent="0.25">
      <c r="A5" s="9" t="str">
        <f t="shared" ref="A5:A68" si="0">A4</f>
        <v>Московский</v>
      </c>
      <c r="B5" s="8" t="str">
        <f>B4</f>
        <v>ГБОУ СОШ №489</v>
      </c>
      <c r="C5" s="19">
        <f>VLOOKUP(B5,Списки!$C$1:$E$38,2,FALSE)</f>
        <v>11489</v>
      </c>
      <c r="D5" s="19" t="str">
        <f>VLOOKUP(B5,Списки!$C$1:$E$38,3,FALSE)</f>
        <v>СОШ</v>
      </c>
      <c r="E5" s="14"/>
      <c r="F5" s="8">
        <f>F4</f>
        <v>0</v>
      </c>
      <c r="G5" s="8">
        <f>G4</f>
        <v>0</v>
      </c>
      <c r="H5" s="8">
        <f>H4+1</f>
        <v>11489002</v>
      </c>
      <c r="I5" s="32"/>
      <c r="J5" s="32"/>
      <c r="K5" s="33"/>
      <c r="L5" s="32"/>
      <c r="M5" s="33"/>
      <c r="N5" s="32"/>
      <c r="O5" s="32"/>
      <c r="P5" s="32"/>
      <c r="Q5" s="32"/>
      <c r="R5" s="32"/>
      <c r="S5" s="34">
        <f t="shared" ref="S5:S68" si="1">SUM(I5:R5)/27</f>
        <v>0</v>
      </c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2" ht="26.25" customHeight="1" x14ac:dyDescent="0.25">
      <c r="A6" s="9" t="str">
        <f t="shared" si="0"/>
        <v>Московский</v>
      </c>
      <c r="B6" s="8" t="str">
        <f t="shared" ref="B6:B69" si="2">B5</f>
        <v>ГБОУ СОШ №489</v>
      </c>
      <c r="C6" s="19">
        <f>VLOOKUP(B6,Списки!$C$1:$E$38,2,FALSE)</f>
        <v>11489</v>
      </c>
      <c r="D6" s="19" t="str">
        <f>VLOOKUP(B6,Списки!$C$1:$E$38,3,FALSE)</f>
        <v>СОШ</v>
      </c>
      <c r="E6" s="15"/>
      <c r="F6" s="8">
        <f t="shared" ref="F6:F69" si="3">F5</f>
        <v>0</v>
      </c>
      <c r="G6" s="8">
        <f t="shared" ref="G6:G69" si="4">G5</f>
        <v>0</v>
      </c>
      <c r="H6" s="8">
        <f>H5+1</f>
        <v>11489003</v>
      </c>
      <c r="I6" s="32"/>
      <c r="J6" s="32"/>
      <c r="K6" s="33"/>
      <c r="L6" s="32"/>
      <c r="M6" s="33"/>
      <c r="N6" s="32"/>
      <c r="O6" s="32"/>
      <c r="P6" s="32"/>
      <c r="Q6" s="32"/>
      <c r="R6" s="32"/>
      <c r="S6" s="34">
        <f t="shared" si="1"/>
        <v>0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26.25" customHeight="1" x14ac:dyDescent="0.25">
      <c r="A7" s="9" t="str">
        <f t="shared" si="0"/>
        <v>Московский</v>
      </c>
      <c r="B7" s="8" t="str">
        <f t="shared" si="2"/>
        <v>ГБОУ СОШ №489</v>
      </c>
      <c r="C7" s="19">
        <f>VLOOKUP(B7,Списки!$C$1:$E$38,2,FALSE)</f>
        <v>11489</v>
      </c>
      <c r="D7" s="19" t="str">
        <f>VLOOKUP(B7,Списки!$C$1:$E$38,3,FALSE)</f>
        <v>СОШ</v>
      </c>
      <c r="E7" s="15"/>
      <c r="F7" s="8">
        <f t="shared" si="3"/>
        <v>0</v>
      </c>
      <c r="G7" s="8">
        <f t="shared" si="4"/>
        <v>0</v>
      </c>
      <c r="H7" s="8">
        <f>H6+1</f>
        <v>11489004</v>
      </c>
      <c r="I7" s="32"/>
      <c r="J7" s="32"/>
      <c r="K7" s="33"/>
      <c r="L7" s="32"/>
      <c r="M7" s="33"/>
      <c r="N7" s="32"/>
      <c r="O7" s="32"/>
      <c r="P7" s="32"/>
      <c r="Q7" s="32"/>
      <c r="R7" s="32"/>
      <c r="S7" s="34">
        <f t="shared" si="1"/>
        <v>0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 ht="26.25" customHeight="1" x14ac:dyDescent="0.25">
      <c r="A8" s="9" t="str">
        <f t="shared" si="0"/>
        <v>Московский</v>
      </c>
      <c r="B8" s="8" t="str">
        <f t="shared" si="2"/>
        <v>ГБОУ СОШ №489</v>
      </c>
      <c r="C8" s="19">
        <f>VLOOKUP(B8,Списки!$C$1:$E$38,2,FALSE)</f>
        <v>11489</v>
      </c>
      <c r="D8" s="19" t="str">
        <f>VLOOKUP(B8,Списки!$C$1:$E$38,3,FALSE)</f>
        <v>СОШ</v>
      </c>
      <c r="E8" s="15"/>
      <c r="F8" s="8">
        <f t="shared" si="3"/>
        <v>0</v>
      </c>
      <c r="G8" s="8">
        <f t="shared" si="4"/>
        <v>0</v>
      </c>
      <c r="H8" s="8">
        <f>H7+1</f>
        <v>11489005</v>
      </c>
      <c r="I8" s="32"/>
      <c r="J8" s="32"/>
      <c r="K8" s="33"/>
      <c r="L8" s="32"/>
      <c r="M8" s="33"/>
      <c r="N8" s="32"/>
      <c r="O8" s="32"/>
      <c r="P8" s="32"/>
      <c r="Q8" s="32"/>
      <c r="R8" s="32"/>
      <c r="S8" s="34">
        <f t="shared" si="1"/>
        <v>0</v>
      </c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ht="26.25" customHeight="1" x14ac:dyDescent="0.25">
      <c r="A9" s="9" t="str">
        <f t="shared" si="0"/>
        <v>Московский</v>
      </c>
      <c r="B9" s="8" t="str">
        <f t="shared" si="2"/>
        <v>ГБОУ СОШ №489</v>
      </c>
      <c r="C9" s="19">
        <f>VLOOKUP(B9,Списки!$C$1:$E$38,2,FALSE)</f>
        <v>11489</v>
      </c>
      <c r="D9" s="19" t="str">
        <f>VLOOKUP(B9,Списки!$C$1:$E$38,3,FALSE)</f>
        <v>СОШ</v>
      </c>
      <c r="E9" s="15"/>
      <c r="F9" s="8">
        <f t="shared" si="3"/>
        <v>0</v>
      </c>
      <c r="G9" s="8">
        <f t="shared" si="4"/>
        <v>0</v>
      </c>
      <c r="H9" s="8">
        <f t="shared" ref="H9:H72" si="5">H8+1</f>
        <v>11489006</v>
      </c>
      <c r="I9" s="32"/>
      <c r="J9" s="32"/>
      <c r="K9" s="33"/>
      <c r="L9" s="32"/>
      <c r="M9" s="33"/>
      <c r="N9" s="32"/>
      <c r="O9" s="32"/>
      <c r="P9" s="32"/>
      <c r="Q9" s="32"/>
      <c r="R9" s="32"/>
      <c r="S9" s="34">
        <f t="shared" si="1"/>
        <v>0</v>
      </c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ht="26.25" customHeight="1" x14ac:dyDescent="0.25">
      <c r="A10" s="9" t="str">
        <f t="shared" si="0"/>
        <v>Московский</v>
      </c>
      <c r="B10" s="8" t="str">
        <f t="shared" si="2"/>
        <v>ГБОУ СОШ №489</v>
      </c>
      <c r="C10" s="19">
        <f>VLOOKUP(B10,Списки!$C$1:$E$38,2,FALSE)</f>
        <v>11489</v>
      </c>
      <c r="D10" s="19" t="str">
        <f>VLOOKUP(B10,Списки!$C$1:$E$38,3,FALSE)</f>
        <v>СОШ</v>
      </c>
      <c r="E10" s="15"/>
      <c r="F10" s="8">
        <f t="shared" si="3"/>
        <v>0</v>
      </c>
      <c r="G10" s="8">
        <f t="shared" si="4"/>
        <v>0</v>
      </c>
      <c r="H10" s="8">
        <f t="shared" si="5"/>
        <v>11489007</v>
      </c>
      <c r="I10" s="32"/>
      <c r="J10" s="32"/>
      <c r="K10" s="33"/>
      <c r="L10" s="32"/>
      <c r="M10" s="33"/>
      <c r="N10" s="32"/>
      <c r="O10" s="32"/>
      <c r="P10" s="32"/>
      <c r="Q10" s="32"/>
      <c r="R10" s="32"/>
      <c r="S10" s="34">
        <f t="shared" si="1"/>
        <v>0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ht="26.25" customHeight="1" x14ac:dyDescent="0.25">
      <c r="A11" s="9" t="str">
        <f t="shared" si="0"/>
        <v>Московский</v>
      </c>
      <c r="B11" s="8" t="str">
        <f t="shared" si="2"/>
        <v>ГБОУ СОШ №489</v>
      </c>
      <c r="C11" s="19">
        <f>VLOOKUP(B11,Списки!$C$1:$E$38,2,FALSE)</f>
        <v>11489</v>
      </c>
      <c r="D11" s="19" t="str">
        <f>VLOOKUP(B11,Списки!$C$1:$E$38,3,FALSE)</f>
        <v>СОШ</v>
      </c>
      <c r="E11" s="15"/>
      <c r="F11" s="8">
        <f t="shared" si="3"/>
        <v>0</v>
      </c>
      <c r="G11" s="8">
        <f t="shared" si="4"/>
        <v>0</v>
      </c>
      <c r="H11" s="8">
        <f t="shared" si="5"/>
        <v>11489008</v>
      </c>
      <c r="I11" s="32"/>
      <c r="J11" s="32"/>
      <c r="K11" s="33"/>
      <c r="L11" s="32"/>
      <c r="M11" s="33"/>
      <c r="N11" s="32"/>
      <c r="O11" s="32"/>
      <c r="P11" s="32"/>
      <c r="Q11" s="32"/>
      <c r="R11" s="32"/>
      <c r="S11" s="34">
        <f t="shared" si="1"/>
        <v>0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ht="26.25" customHeight="1" x14ac:dyDescent="0.25">
      <c r="A12" s="9" t="str">
        <f t="shared" si="0"/>
        <v>Московский</v>
      </c>
      <c r="B12" s="8" t="str">
        <f t="shared" si="2"/>
        <v>ГБОУ СОШ №489</v>
      </c>
      <c r="C12" s="19">
        <f>VLOOKUP(B12,Списки!$C$1:$E$38,2,FALSE)</f>
        <v>11489</v>
      </c>
      <c r="D12" s="19" t="str">
        <f>VLOOKUP(B12,Списки!$C$1:$E$38,3,FALSE)</f>
        <v>СОШ</v>
      </c>
      <c r="E12" s="15"/>
      <c r="F12" s="8">
        <f t="shared" si="3"/>
        <v>0</v>
      </c>
      <c r="G12" s="8">
        <f t="shared" si="4"/>
        <v>0</v>
      </c>
      <c r="H12" s="8">
        <f t="shared" si="5"/>
        <v>11489009</v>
      </c>
      <c r="I12" s="32"/>
      <c r="J12" s="32"/>
      <c r="K12" s="33"/>
      <c r="L12" s="32"/>
      <c r="M12" s="33"/>
      <c r="N12" s="32"/>
      <c r="O12" s="32"/>
      <c r="P12" s="32"/>
      <c r="Q12" s="32"/>
      <c r="R12" s="32"/>
      <c r="S12" s="34">
        <f t="shared" si="1"/>
        <v>0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ht="26.25" customHeight="1" x14ac:dyDescent="0.25">
      <c r="A13" s="9" t="str">
        <f t="shared" si="0"/>
        <v>Московский</v>
      </c>
      <c r="B13" s="8" t="str">
        <f t="shared" si="2"/>
        <v>ГБОУ СОШ №489</v>
      </c>
      <c r="C13" s="19">
        <f>VLOOKUP(B13,Списки!$C$1:$E$38,2,FALSE)</f>
        <v>11489</v>
      </c>
      <c r="D13" s="19" t="str">
        <f>VLOOKUP(B13,Списки!$C$1:$E$38,3,FALSE)</f>
        <v>СОШ</v>
      </c>
      <c r="E13" s="15"/>
      <c r="F13" s="8">
        <f t="shared" si="3"/>
        <v>0</v>
      </c>
      <c r="G13" s="8">
        <f t="shared" si="4"/>
        <v>0</v>
      </c>
      <c r="H13" s="8">
        <f t="shared" si="5"/>
        <v>11489010</v>
      </c>
      <c r="I13" s="32"/>
      <c r="J13" s="32"/>
      <c r="K13" s="33"/>
      <c r="L13" s="32"/>
      <c r="M13" s="33"/>
      <c r="N13" s="32"/>
      <c r="O13" s="32"/>
      <c r="P13" s="32"/>
      <c r="Q13" s="32"/>
      <c r="R13" s="32"/>
      <c r="S13" s="34">
        <f t="shared" si="1"/>
        <v>0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ht="26.25" customHeight="1" x14ac:dyDescent="0.25">
      <c r="A14" s="9" t="str">
        <f t="shared" si="0"/>
        <v>Московский</v>
      </c>
      <c r="B14" s="8" t="str">
        <f t="shared" si="2"/>
        <v>ГБОУ СОШ №489</v>
      </c>
      <c r="C14" s="19">
        <f>VLOOKUP(B14,Списки!$C$1:$E$38,2,FALSE)</f>
        <v>11489</v>
      </c>
      <c r="D14" s="19" t="str">
        <f>VLOOKUP(B14,Списки!$C$1:$E$38,3,FALSE)</f>
        <v>СОШ</v>
      </c>
      <c r="E14" s="15"/>
      <c r="F14" s="8">
        <f t="shared" si="3"/>
        <v>0</v>
      </c>
      <c r="G14" s="8">
        <f t="shared" si="4"/>
        <v>0</v>
      </c>
      <c r="H14" s="8">
        <f t="shared" si="5"/>
        <v>11489011</v>
      </c>
      <c r="I14" s="32"/>
      <c r="J14" s="32"/>
      <c r="K14" s="33"/>
      <c r="L14" s="32"/>
      <c r="M14" s="33"/>
      <c r="N14" s="32"/>
      <c r="O14" s="32"/>
      <c r="P14" s="32"/>
      <c r="Q14" s="32"/>
      <c r="R14" s="32"/>
      <c r="S14" s="34">
        <f t="shared" si="1"/>
        <v>0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ht="26.25" customHeight="1" x14ac:dyDescent="0.25">
      <c r="A15" s="9" t="str">
        <f t="shared" si="0"/>
        <v>Московский</v>
      </c>
      <c r="B15" s="8" t="str">
        <f t="shared" si="2"/>
        <v>ГБОУ СОШ №489</v>
      </c>
      <c r="C15" s="19">
        <f>VLOOKUP(B15,Списки!$C$1:$E$38,2,FALSE)</f>
        <v>11489</v>
      </c>
      <c r="D15" s="19" t="str">
        <f>VLOOKUP(B15,Списки!$C$1:$E$38,3,FALSE)</f>
        <v>СОШ</v>
      </c>
      <c r="E15" s="15"/>
      <c r="F15" s="8">
        <f t="shared" si="3"/>
        <v>0</v>
      </c>
      <c r="G15" s="8">
        <f t="shared" si="4"/>
        <v>0</v>
      </c>
      <c r="H15" s="8">
        <f t="shared" si="5"/>
        <v>11489012</v>
      </c>
      <c r="I15" s="32"/>
      <c r="J15" s="32"/>
      <c r="K15" s="33"/>
      <c r="L15" s="32"/>
      <c r="M15" s="33"/>
      <c r="N15" s="32"/>
      <c r="O15" s="32"/>
      <c r="P15" s="32"/>
      <c r="Q15" s="32"/>
      <c r="R15" s="32"/>
      <c r="S15" s="34">
        <f t="shared" si="1"/>
        <v>0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ht="26.25" customHeight="1" x14ac:dyDescent="0.25">
      <c r="A16" s="9" t="str">
        <f t="shared" si="0"/>
        <v>Московский</v>
      </c>
      <c r="B16" s="8" t="str">
        <f t="shared" si="2"/>
        <v>ГБОУ СОШ №489</v>
      </c>
      <c r="C16" s="19">
        <f>VLOOKUP(B16,Списки!$C$1:$E$38,2,FALSE)</f>
        <v>11489</v>
      </c>
      <c r="D16" s="19" t="str">
        <f>VLOOKUP(B16,Списки!$C$1:$E$38,3,FALSE)</f>
        <v>СОШ</v>
      </c>
      <c r="E16" s="15"/>
      <c r="F16" s="8">
        <f t="shared" si="3"/>
        <v>0</v>
      </c>
      <c r="G16" s="8">
        <f t="shared" si="4"/>
        <v>0</v>
      </c>
      <c r="H16" s="8">
        <f t="shared" si="5"/>
        <v>11489013</v>
      </c>
      <c r="I16" s="32"/>
      <c r="J16" s="32"/>
      <c r="K16" s="33"/>
      <c r="L16" s="32"/>
      <c r="M16" s="33"/>
      <c r="N16" s="32"/>
      <c r="O16" s="32"/>
      <c r="P16" s="32"/>
      <c r="Q16" s="32"/>
      <c r="R16" s="32"/>
      <c r="S16" s="34">
        <f t="shared" si="1"/>
        <v>0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ht="26.25" customHeight="1" x14ac:dyDescent="0.25">
      <c r="A17" s="9" t="str">
        <f t="shared" si="0"/>
        <v>Московский</v>
      </c>
      <c r="B17" s="8" t="str">
        <f t="shared" si="2"/>
        <v>ГБОУ СОШ №489</v>
      </c>
      <c r="C17" s="19">
        <f>VLOOKUP(B17,Списки!$C$1:$E$38,2,FALSE)</f>
        <v>11489</v>
      </c>
      <c r="D17" s="19" t="str">
        <f>VLOOKUP(B17,Списки!$C$1:$E$38,3,FALSE)</f>
        <v>СОШ</v>
      </c>
      <c r="E17" s="15"/>
      <c r="F17" s="8">
        <f t="shared" si="3"/>
        <v>0</v>
      </c>
      <c r="G17" s="8">
        <f t="shared" si="4"/>
        <v>0</v>
      </c>
      <c r="H17" s="8">
        <f t="shared" si="5"/>
        <v>11489014</v>
      </c>
      <c r="I17" s="32"/>
      <c r="J17" s="32"/>
      <c r="K17" s="33"/>
      <c r="L17" s="32"/>
      <c r="M17" s="33"/>
      <c r="N17" s="32"/>
      <c r="O17" s="32"/>
      <c r="P17" s="32"/>
      <c r="Q17" s="32"/>
      <c r="R17" s="32"/>
      <c r="S17" s="34">
        <f t="shared" si="1"/>
        <v>0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ht="26.25" customHeight="1" x14ac:dyDescent="0.25">
      <c r="A18" s="9" t="str">
        <f t="shared" si="0"/>
        <v>Московский</v>
      </c>
      <c r="B18" s="8" t="str">
        <f t="shared" si="2"/>
        <v>ГБОУ СОШ №489</v>
      </c>
      <c r="C18" s="19">
        <f>VLOOKUP(B18,Списки!$C$1:$E$38,2,FALSE)</f>
        <v>11489</v>
      </c>
      <c r="D18" s="19" t="str">
        <f>VLOOKUP(B18,Списки!$C$1:$E$38,3,FALSE)</f>
        <v>СОШ</v>
      </c>
      <c r="E18" s="15"/>
      <c r="F18" s="8">
        <f t="shared" si="3"/>
        <v>0</v>
      </c>
      <c r="G18" s="8">
        <f t="shared" si="4"/>
        <v>0</v>
      </c>
      <c r="H18" s="8">
        <f t="shared" si="5"/>
        <v>11489015</v>
      </c>
      <c r="I18" s="32"/>
      <c r="J18" s="32"/>
      <c r="K18" s="33"/>
      <c r="L18" s="32"/>
      <c r="M18" s="33"/>
      <c r="N18" s="32"/>
      <c r="O18" s="32"/>
      <c r="P18" s="32"/>
      <c r="Q18" s="32"/>
      <c r="R18" s="32"/>
      <c r="S18" s="34">
        <f t="shared" si="1"/>
        <v>0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ht="26.25" customHeight="1" x14ac:dyDescent="0.25">
      <c r="A19" s="9" t="str">
        <f t="shared" si="0"/>
        <v>Московский</v>
      </c>
      <c r="B19" s="8" t="str">
        <f t="shared" si="2"/>
        <v>ГБОУ СОШ №489</v>
      </c>
      <c r="C19" s="19">
        <f>VLOOKUP(B19,Списки!$C$1:$E$38,2,FALSE)</f>
        <v>11489</v>
      </c>
      <c r="D19" s="19" t="str">
        <f>VLOOKUP(B19,Списки!$C$1:$E$38,3,FALSE)</f>
        <v>СОШ</v>
      </c>
      <c r="E19" s="15"/>
      <c r="F19" s="8">
        <f t="shared" si="3"/>
        <v>0</v>
      </c>
      <c r="G19" s="8">
        <f t="shared" si="4"/>
        <v>0</v>
      </c>
      <c r="H19" s="8">
        <f t="shared" si="5"/>
        <v>11489016</v>
      </c>
      <c r="I19" s="32"/>
      <c r="J19" s="32"/>
      <c r="K19" s="33"/>
      <c r="L19" s="32"/>
      <c r="M19" s="33"/>
      <c r="N19" s="32"/>
      <c r="O19" s="32"/>
      <c r="P19" s="32"/>
      <c r="Q19" s="32"/>
      <c r="R19" s="32"/>
      <c r="S19" s="34">
        <f t="shared" si="1"/>
        <v>0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ht="26.25" customHeight="1" x14ac:dyDescent="0.25">
      <c r="A20" s="9" t="str">
        <f t="shared" si="0"/>
        <v>Московский</v>
      </c>
      <c r="B20" s="8" t="str">
        <f t="shared" si="2"/>
        <v>ГБОУ СОШ №489</v>
      </c>
      <c r="C20" s="19">
        <f>VLOOKUP(B20,Списки!$C$1:$E$38,2,FALSE)</f>
        <v>11489</v>
      </c>
      <c r="D20" s="19" t="str">
        <f>VLOOKUP(B20,Списки!$C$1:$E$38,3,FALSE)</f>
        <v>СОШ</v>
      </c>
      <c r="E20" s="15"/>
      <c r="F20" s="8">
        <f t="shared" si="3"/>
        <v>0</v>
      </c>
      <c r="G20" s="8">
        <f t="shared" si="4"/>
        <v>0</v>
      </c>
      <c r="H20" s="8">
        <f t="shared" si="5"/>
        <v>11489017</v>
      </c>
      <c r="I20" s="32"/>
      <c r="J20" s="32"/>
      <c r="K20" s="33"/>
      <c r="L20" s="32"/>
      <c r="M20" s="33"/>
      <c r="N20" s="32"/>
      <c r="O20" s="32"/>
      <c r="P20" s="32"/>
      <c r="Q20" s="32"/>
      <c r="R20" s="32"/>
      <c r="S20" s="34">
        <f t="shared" si="1"/>
        <v>0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ht="26.25" customHeight="1" x14ac:dyDescent="0.25">
      <c r="A21" s="9" t="str">
        <f t="shared" si="0"/>
        <v>Московский</v>
      </c>
      <c r="B21" s="8" t="str">
        <f t="shared" si="2"/>
        <v>ГБОУ СОШ №489</v>
      </c>
      <c r="C21" s="19">
        <f>VLOOKUP(B21,Списки!$C$1:$E$38,2,FALSE)</f>
        <v>11489</v>
      </c>
      <c r="D21" s="19" t="str">
        <f>VLOOKUP(B21,Списки!$C$1:$E$38,3,FALSE)</f>
        <v>СОШ</v>
      </c>
      <c r="E21" s="15"/>
      <c r="F21" s="8">
        <f t="shared" si="3"/>
        <v>0</v>
      </c>
      <c r="G21" s="8">
        <f t="shared" si="4"/>
        <v>0</v>
      </c>
      <c r="H21" s="8">
        <f t="shared" si="5"/>
        <v>11489018</v>
      </c>
      <c r="I21" s="32"/>
      <c r="J21" s="32"/>
      <c r="K21" s="33"/>
      <c r="L21" s="32"/>
      <c r="M21" s="33"/>
      <c r="N21" s="32"/>
      <c r="O21" s="32"/>
      <c r="P21" s="32"/>
      <c r="Q21" s="32"/>
      <c r="R21" s="32"/>
      <c r="S21" s="34">
        <f t="shared" si="1"/>
        <v>0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ht="26.25" customHeight="1" x14ac:dyDescent="0.25">
      <c r="A22" s="9" t="str">
        <f t="shared" si="0"/>
        <v>Московский</v>
      </c>
      <c r="B22" s="8" t="str">
        <f t="shared" si="2"/>
        <v>ГБОУ СОШ №489</v>
      </c>
      <c r="C22" s="19">
        <f>VLOOKUP(B22,Списки!$C$1:$E$38,2,FALSE)</f>
        <v>11489</v>
      </c>
      <c r="D22" s="19" t="str">
        <f>VLOOKUP(B22,Списки!$C$1:$E$38,3,FALSE)</f>
        <v>СОШ</v>
      </c>
      <c r="E22" s="15"/>
      <c r="F22" s="8">
        <f t="shared" si="3"/>
        <v>0</v>
      </c>
      <c r="G22" s="8">
        <f t="shared" si="4"/>
        <v>0</v>
      </c>
      <c r="H22" s="8">
        <f t="shared" si="5"/>
        <v>11489019</v>
      </c>
      <c r="I22" s="32"/>
      <c r="J22" s="32"/>
      <c r="K22" s="33"/>
      <c r="L22" s="32"/>
      <c r="M22" s="33"/>
      <c r="N22" s="32"/>
      <c r="O22" s="32"/>
      <c r="P22" s="32"/>
      <c r="Q22" s="32"/>
      <c r="R22" s="32"/>
      <c r="S22" s="34">
        <f t="shared" si="1"/>
        <v>0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ht="26.25" customHeight="1" x14ac:dyDescent="0.25">
      <c r="A23" s="9" t="str">
        <f t="shared" si="0"/>
        <v>Московский</v>
      </c>
      <c r="B23" s="8" t="str">
        <f t="shared" si="2"/>
        <v>ГБОУ СОШ №489</v>
      </c>
      <c r="C23" s="19">
        <f>VLOOKUP(B23,Списки!$C$1:$E$38,2,FALSE)</f>
        <v>11489</v>
      </c>
      <c r="D23" s="19" t="str">
        <f>VLOOKUP(B23,Списки!$C$1:$E$38,3,FALSE)</f>
        <v>СОШ</v>
      </c>
      <c r="E23" s="15"/>
      <c r="F23" s="8">
        <f t="shared" si="3"/>
        <v>0</v>
      </c>
      <c r="G23" s="8">
        <f t="shared" si="4"/>
        <v>0</v>
      </c>
      <c r="H23" s="8">
        <f t="shared" si="5"/>
        <v>11489020</v>
      </c>
      <c r="I23" s="32"/>
      <c r="J23" s="32"/>
      <c r="K23" s="33"/>
      <c r="L23" s="32"/>
      <c r="M23" s="33"/>
      <c r="N23" s="32"/>
      <c r="O23" s="32"/>
      <c r="P23" s="32"/>
      <c r="Q23" s="32"/>
      <c r="R23" s="32"/>
      <c r="S23" s="34">
        <f t="shared" si="1"/>
        <v>0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26.25" customHeight="1" x14ac:dyDescent="0.25">
      <c r="A24" s="9" t="str">
        <f t="shared" si="0"/>
        <v>Московский</v>
      </c>
      <c r="B24" s="8" t="str">
        <f t="shared" si="2"/>
        <v>ГБОУ СОШ №489</v>
      </c>
      <c r="C24" s="19">
        <f>VLOOKUP(B24,Списки!$C$1:$E$38,2,FALSE)</f>
        <v>11489</v>
      </c>
      <c r="D24" s="19" t="str">
        <f>VLOOKUP(B24,Списки!$C$1:$E$38,3,FALSE)</f>
        <v>СОШ</v>
      </c>
      <c r="E24" s="15"/>
      <c r="F24" s="8">
        <f t="shared" si="3"/>
        <v>0</v>
      </c>
      <c r="G24" s="8">
        <f t="shared" si="4"/>
        <v>0</v>
      </c>
      <c r="H24" s="8">
        <f t="shared" si="5"/>
        <v>11489021</v>
      </c>
      <c r="I24" s="32"/>
      <c r="J24" s="32"/>
      <c r="K24" s="33"/>
      <c r="L24" s="32"/>
      <c r="M24" s="33"/>
      <c r="N24" s="32"/>
      <c r="O24" s="32"/>
      <c r="P24" s="32"/>
      <c r="Q24" s="32"/>
      <c r="R24" s="32"/>
      <c r="S24" s="34">
        <f t="shared" si="1"/>
        <v>0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ht="26.25" customHeight="1" x14ac:dyDescent="0.25">
      <c r="A25" s="9" t="str">
        <f t="shared" si="0"/>
        <v>Московский</v>
      </c>
      <c r="B25" s="8" t="str">
        <f t="shared" si="2"/>
        <v>ГБОУ СОШ №489</v>
      </c>
      <c r="C25" s="19">
        <f>VLOOKUP(B25,Списки!$C$1:$E$38,2,FALSE)</f>
        <v>11489</v>
      </c>
      <c r="D25" s="19" t="str">
        <f>VLOOKUP(B25,Списки!$C$1:$E$38,3,FALSE)</f>
        <v>СОШ</v>
      </c>
      <c r="E25" s="15"/>
      <c r="F25" s="8">
        <f t="shared" si="3"/>
        <v>0</v>
      </c>
      <c r="G25" s="8">
        <f t="shared" si="4"/>
        <v>0</v>
      </c>
      <c r="H25" s="8">
        <f t="shared" si="5"/>
        <v>11489022</v>
      </c>
      <c r="I25" s="32"/>
      <c r="J25" s="32"/>
      <c r="K25" s="33"/>
      <c r="L25" s="32"/>
      <c r="M25" s="33"/>
      <c r="N25" s="32"/>
      <c r="O25" s="32"/>
      <c r="P25" s="32"/>
      <c r="Q25" s="32"/>
      <c r="R25" s="32"/>
      <c r="S25" s="34">
        <f t="shared" si="1"/>
        <v>0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ht="26.25" customHeight="1" x14ac:dyDescent="0.25">
      <c r="A26" s="9" t="str">
        <f t="shared" si="0"/>
        <v>Московский</v>
      </c>
      <c r="B26" s="8" t="str">
        <f t="shared" si="2"/>
        <v>ГБОУ СОШ №489</v>
      </c>
      <c r="C26" s="19">
        <f>VLOOKUP(B26,Списки!$C$1:$E$38,2,FALSE)</f>
        <v>11489</v>
      </c>
      <c r="D26" s="19" t="str">
        <f>VLOOKUP(B26,Списки!$C$1:$E$38,3,FALSE)</f>
        <v>СОШ</v>
      </c>
      <c r="E26" s="15"/>
      <c r="F26" s="8">
        <f t="shared" si="3"/>
        <v>0</v>
      </c>
      <c r="G26" s="8">
        <f t="shared" si="4"/>
        <v>0</v>
      </c>
      <c r="H26" s="8">
        <f t="shared" si="5"/>
        <v>11489023</v>
      </c>
      <c r="I26" s="32"/>
      <c r="J26" s="32"/>
      <c r="K26" s="33"/>
      <c r="L26" s="32"/>
      <c r="M26" s="33"/>
      <c r="N26" s="32"/>
      <c r="O26" s="32"/>
      <c r="P26" s="32"/>
      <c r="Q26" s="32"/>
      <c r="R26" s="32"/>
      <c r="S26" s="34">
        <f t="shared" si="1"/>
        <v>0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ht="26.25" customHeight="1" x14ac:dyDescent="0.25">
      <c r="A27" s="9" t="str">
        <f t="shared" si="0"/>
        <v>Московский</v>
      </c>
      <c r="B27" s="8" t="str">
        <f t="shared" si="2"/>
        <v>ГБОУ СОШ №489</v>
      </c>
      <c r="C27" s="19">
        <f>VLOOKUP(B27,Списки!$C$1:$E$38,2,FALSE)</f>
        <v>11489</v>
      </c>
      <c r="D27" s="19" t="str">
        <f>VLOOKUP(B27,Списки!$C$1:$E$38,3,FALSE)</f>
        <v>СОШ</v>
      </c>
      <c r="E27" s="15"/>
      <c r="F27" s="8">
        <f t="shared" si="3"/>
        <v>0</v>
      </c>
      <c r="G27" s="8">
        <f t="shared" si="4"/>
        <v>0</v>
      </c>
      <c r="H27" s="8">
        <f t="shared" si="5"/>
        <v>11489024</v>
      </c>
      <c r="I27" s="32"/>
      <c r="J27" s="32"/>
      <c r="K27" s="33"/>
      <c r="L27" s="32"/>
      <c r="M27" s="33"/>
      <c r="N27" s="32"/>
      <c r="O27" s="32"/>
      <c r="P27" s="32"/>
      <c r="Q27" s="32"/>
      <c r="R27" s="32"/>
      <c r="S27" s="34">
        <f t="shared" si="1"/>
        <v>0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26.25" customHeight="1" x14ac:dyDescent="0.25">
      <c r="A28" s="9" t="str">
        <f t="shared" si="0"/>
        <v>Московский</v>
      </c>
      <c r="B28" s="8" t="str">
        <f t="shared" si="2"/>
        <v>ГБОУ СОШ №489</v>
      </c>
      <c r="C28" s="19">
        <f>VLOOKUP(B28,Списки!$C$1:$E$38,2,FALSE)</f>
        <v>11489</v>
      </c>
      <c r="D28" s="19" t="str">
        <f>VLOOKUP(B28,Списки!$C$1:$E$38,3,FALSE)</f>
        <v>СОШ</v>
      </c>
      <c r="E28" s="15"/>
      <c r="F28" s="8">
        <f t="shared" si="3"/>
        <v>0</v>
      </c>
      <c r="G28" s="8">
        <f t="shared" si="4"/>
        <v>0</v>
      </c>
      <c r="H28" s="8">
        <f t="shared" si="5"/>
        <v>11489025</v>
      </c>
      <c r="I28" s="32"/>
      <c r="J28" s="32"/>
      <c r="K28" s="33"/>
      <c r="L28" s="32"/>
      <c r="M28" s="33"/>
      <c r="N28" s="32"/>
      <c r="O28" s="32"/>
      <c r="P28" s="32"/>
      <c r="Q28" s="32"/>
      <c r="R28" s="32"/>
      <c r="S28" s="34">
        <f t="shared" si="1"/>
        <v>0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ht="26.25" customHeight="1" x14ac:dyDescent="0.25">
      <c r="A29" s="9" t="str">
        <f t="shared" si="0"/>
        <v>Московский</v>
      </c>
      <c r="B29" s="8" t="str">
        <f t="shared" si="2"/>
        <v>ГБОУ СОШ №489</v>
      </c>
      <c r="C29" s="19">
        <f>VLOOKUP(B29,Списки!$C$1:$E$38,2,FALSE)</f>
        <v>11489</v>
      </c>
      <c r="D29" s="19" t="str">
        <f>VLOOKUP(B29,Списки!$C$1:$E$38,3,FALSE)</f>
        <v>СОШ</v>
      </c>
      <c r="E29" s="15"/>
      <c r="F29" s="8">
        <f t="shared" si="3"/>
        <v>0</v>
      </c>
      <c r="G29" s="8">
        <f t="shared" si="4"/>
        <v>0</v>
      </c>
      <c r="H29" s="8">
        <f t="shared" si="5"/>
        <v>11489026</v>
      </c>
      <c r="I29" s="32"/>
      <c r="J29" s="32"/>
      <c r="K29" s="33"/>
      <c r="L29" s="32"/>
      <c r="M29" s="33"/>
      <c r="N29" s="32"/>
      <c r="O29" s="32"/>
      <c r="P29" s="32"/>
      <c r="Q29" s="32"/>
      <c r="R29" s="32"/>
      <c r="S29" s="34">
        <f t="shared" si="1"/>
        <v>0</v>
      </c>
    </row>
    <row r="30" spans="1:32" ht="26.25" customHeight="1" x14ac:dyDescent="0.25">
      <c r="A30" s="9" t="str">
        <f t="shared" si="0"/>
        <v>Московский</v>
      </c>
      <c r="B30" s="8" t="str">
        <f t="shared" si="2"/>
        <v>ГБОУ СОШ №489</v>
      </c>
      <c r="C30" s="19">
        <f>VLOOKUP(B30,Списки!$C$1:$E$38,2,FALSE)</f>
        <v>11489</v>
      </c>
      <c r="D30" s="19" t="str">
        <f>VLOOKUP(B30,Списки!$C$1:$E$38,3,FALSE)</f>
        <v>СОШ</v>
      </c>
      <c r="E30" s="15"/>
      <c r="F30" s="8">
        <f t="shared" si="3"/>
        <v>0</v>
      </c>
      <c r="G30" s="8">
        <f t="shared" si="4"/>
        <v>0</v>
      </c>
      <c r="H30" s="8">
        <f t="shared" si="5"/>
        <v>11489027</v>
      </c>
      <c r="I30" s="32"/>
      <c r="J30" s="32"/>
      <c r="K30" s="33"/>
      <c r="L30" s="32"/>
      <c r="M30" s="33"/>
      <c r="N30" s="32"/>
      <c r="O30" s="32"/>
      <c r="P30" s="32"/>
      <c r="Q30" s="32"/>
      <c r="R30" s="32"/>
      <c r="S30" s="34">
        <f t="shared" si="1"/>
        <v>0</v>
      </c>
    </row>
    <row r="31" spans="1:32" ht="26.25" customHeight="1" x14ac:dyDescent="0.25">
      <c r="A31" s="9" t="str">
        <f t="shared" si="0"/>
        <v>Московский</v>
      </c>
      <c r="B31" s="8" t="str">
        <f t="shared" si="2"/>
        <v>ГБОУ СОШ №489</v>
      </c>
      <c r="C31" s="19">
        <f>VLOOKUP(B31,Списки!$C$1:$E$38,2,FALSE)</f>
        <v>11489</v>
      </c>
      <c r="D31" s="19" t="str">
        <f>VLOOKUP(B31,Списки!$C$1:$E$38,3,FALSE)</f>
        <v>СОШ</v>
      </c>
      <c r="E31" s="15"/>
      <c r="F31" s="8">
        <f t="shared" si="3"/>
        <v>0</v>
      </c>
      <c r="G31" s="8">
        <f t="shared" si="4"/>
        <v>0</v>
      </c>
      <c r="H31" s="8">
        <f t="shared" si="5"/>
        <v>11489028</v>
      </c>
      <c r="I31" s="32"/>
      <c r="J31" s="32"/>
      <c r="K31" s="33"/>
      <c r="L31" s="32"/>
      <c r="M31" s="33"/>
      <c r="N31" s="32"/>
      <c r="O31" s="32"/>
      <c r="P31" s="32"/>
      <c r="Q31" s="32"/>
      <c r="R31" s="32"/>
      <c r="S31" s="34">
        <f t="shared" si="1"/>
        <v>0</v>
      </c>
    </row>
    <row r="32" spans="1:32" ht="26.25" customHeight="1" x14ac:dyDescent="0.25">
      <c r="A32" s="9" t="str">
        <f t="shared" si="0"/>
        <v>Московский</v>
      </c>
      <c r="B32" s="8" t="str">
        <f t="shared" si="2"/>
        <v>ГБОУ СОШ №489</v>
      </c>
      <c r="C32" s="19">
        <f>VLOOKUP(B32,Списки!$C$1:$E$38,2,FALSE)</f>
        <v>11489</v>
      </c>
      <c r="D32" s="19" t="str">
        <f>VLOOKUP(B32,Списки!$C$1:$E$38,3,FALSE)</f>
        <v>СОШ</v>
      </c>
      <c r="E32" s="15"/>
      <c r="F32" s="8">
        <f t="shared" si="3"/>
        <v>0</v>
      </c>
      <c r="G32" s="8">
        <f t="shared" si="4"/>
        <v>0</v>
      </c>
      <c r="H32" s="8">
        <f t="shared" si="5"/>
        <v>11489029</v>
      </c>
      <c r="I32" s="32"/>
      <c r="J32" s="32"/>
      <c r="K32" s="33"/>
      <c r="L32" s="32"/>
      <c r="M32" s="33"/>
      <c r="N32" s="32"/>
      <c r="O32" s="32"/>
      <c r="P32" s="32"/>
      <c r="Q32" s="32"/>
      <c r="R32" s="32"/>
      <c r="S32" s="34">
        <f t="shared" si="1"/>
        <v>0</v>
      </c>
    </row>
    <row r="33" spans="1:19" ht="26.25" customHeight="1" x14ac:dyDescent="0.25">
      <c r="A33" s="9" t="str">
        <f t="shared" si="0"/>
        <v>Московский</v>
      </c>
      <c r="B33" s="8" t="str">
        <f t="shared" si="2"/>
        <v>ГБОУ СОШ №489</v>
      </c>
      <c r="C33" s="19">
        <f>VLOOKUP(B33,Списки!$C$1:$E$38,2,FALSE)</f>
        <v>11489</v>
      </c>
      <c r="D33" s="19" t="str">
        <f>VLOOKUP(B33,Списки!$C$1:$E$38,3,FALSE)</f>
        <v>СОШ</v>
      </c>
      <c r="E33" s="15"/>
      <c r="F33" s="8">
        <f t="shared" si="3"/>
        <v>0</v>
      </c>
      <c r="G33" s="8">
        <f t="shared" si="4"/>
        <v>0</v>
      </c>
      <c r="H33" s="8">
        <f t="shared" si="5"/>
        <v>11489030</v>
      </c>
      <c r="I33" s="32"/>
      <c r="J33" s="32"/>
      <c r="K33" s="33"/>
      <c r="L33" s="32"/>
      <c r="M33" s="33"/>
      <c r="N33" s="32"/>
      <c r="O33" s="32"/>
      <c r="P33" s="32"/>
      <c r="Q33" s="32"/>
      <c r="R33" s="32"/>
      <c r="S33" s="34">
        <f t="shared" si="1"/>
        <v>0</v>
      </c>
    </row>
    <row r="34" spans="1:19" ht="26.25" customHeight="1" x14ac:dyDescent="0.25">
      <c r="A34" s="9" t="str">
        <f t="shared" si="0"/>
        <v>Московский</v>
      </c>
      <c r="B34" s="8" t="str">
        <f t="shared" si="2"/>
        <v>ГБОУ СОШ №489</v>
      </c>
      <c r="C34" s="19">
        <f>VLOOKUP(B34,Списки!$C$1:$E$38,2,FALSE)</f>
        <v>11489</v>
      </c>
      <c r="D34" s="19" t="str">
        <f>VLOOKUP(B34,Списки!$C$1:$E$38,3,FALSE)</f>
        <v>СОШ</v>
      </c>
      <c r="E34" s="15"/>
      <c r="F34" s="8">
        <f t="shared" si="3"/>
        <v>0</v>
      </c>
      <c r="G34" s="8">
        <f t="shared" si="4"/>
        <v>0</v>
      </c>
      <c r="H34" s="8">
        <f t="shared" si="5"/>
        <v>11489031</v>
      </c>
      <c r="I34" s="32"/>
      <c r="J34" s="32"/>
      <c r="K34" s="33"/>
      <c r="L34" s="32"/>
      <c r="M34" s="33"/>
      <c r="N34" s="32"/>
      <c r="O34" s="32"/>
      <c r="P34" s="32"/>
      <c r="Q34" s="32"/>
      <c r="R34" s="32"/>
      <c r="S34" s="34">
        <f t="shared" si="1"/>
        <v>0</v>
      </c>
    </row>
    <row r="35" spans="1:19" ht="26.25" customHeight="1" x14ac:dyDescent="0.25">
      <c r="A35" s="9" t="str">
        <f t="shared" si="0"/>
        <v>Московский</v>
      </c>
      <c r="B35" s="8" t="str">
        <f t="shared" si="2"/>
        <v>ГБОУ СОШ №489</v>
      </c>
      <c r="C35" s="19">
        <f>VLOOKUP(B35,Списки!$C$1:$E$38,2,FALSE)</f>
        <v>11489</v>
      </c>
      <c r="D35" s="19" t="str">
        <f>VLOOKUP(B35,Списки!$C$1:$E$38,3,FALSE)</f>
        <v>СОШ</v>
      </c>
      <c r="E35" s="15"/>
      <c r="F35" s="8">
        <f t="shared" si="3"/>
        <v>0</v>
      </c>
      <c r="G35" s="8">
        <f t="shared" si="4"/>
        <v>0</v>
      </c>
      <c r="H35" s="8">
        <f t="shared" si="5"/>
        <v>11489032</v>
      </c>
      <c r="I35" s="32"/>
      <c r="J35" s="32"/>
      <c r="K35" s="33"/>
      <c r="L35" s="32"/>
      <c r="M35" s="33"/>
      <c r="N35" s="32"/>
      <c r="O35" s="32"/>
      <c r="P35" s="32"/>
      <c r="Q35" s="32"/>
      <c r="R35" s="32"/>
      <c r="S35" s="34">
        <f t="shared" si="1"/>
        <v>0</v>
      </c>
    </row>
    <row r="36" spans="1:19" ht="26.25" customHeight="1" x14ac:dyDescent="0.25">
      <c r="A36" s="9" t="str">
        <f t="shared" si="0"/>
        <v>Московский</v>
      </c>
      <c r="B36" s="8" t="str">
        <f t="shared" si="2"/>
        <v>ГБОУ СОШ №489</v>
      </c>
      <c r="C36" s="19">
        <f>VLOOKUP(B36,Списки!$C$1:$E$38,2,FALSE)</f>
        <v>11489</v>
      </c>
      <c r="D36" s="19" t="str">
        <f>VLOOKUP(B36,Списки!$C$1:$E$38,3,FALSE)</f>
        <v>СОШ</v>
      </c>
      <c r="E36" s="15"/>
      <c r="F36" s="8">
        <f t="shared" si="3"/>
        <v>0</v>
      </c>
      <c r="G36" s="8">
        <f t="shared" si="4"/>
        <v>0</v>
      </c>
      <c r="H36" s="8">
        <f t="shared" si="5"/>
        <v>11489033</v>
      </c>
      <c r="I36" s="32"/>
      <c r="J36" s="32"/>
      <c r="K36" s="33"/>
      <c r="L36" s="32"/>
      <c r="M36" s="33"/>
      <c r="N36" s="32"/>
      <c r="O36" s="32"/>
      <c r="P36" s="32"/>
      <c r="Q36" s="32"/>
      <c r="R36" s="32"/>
      <c r="S36" s="34">
        <f t="shared" si="1"/>
        <v>0</v>
      </c>
    </row>
    <row r="37" spans="1:19" ht="26.25" customHeight="1" x14ac:dyDescent="0.25">
      <c r="A37" s="9" t="str">
        <f t="shared" si="0"/>
        <v>Московский</v>
      </c>
      <c r="B37" s="8" t="str">
        <f t="shared" si="2"/>
        <v>ГБОУ СОШ №489</v>
      </c>
      <c r="C37" s="19">
        <f>VLOOKUP(B37,Списки!$C$1:$E$38,2,FALSE)</f>
        <v>11489</v>
      </c>
      <c r="D37" s="19" t="str">
        <f>VLOOKUP(B37,Списки!$C$1:$E$38,3,FALSE)</f>
        <v>СОШ</v>
      </c>
      <c r="E37" s="15"/>
      <c r="F37" s="8">
        <f t="shared" si="3"/>
        <v>0</v>
      </c>
      <c r="G37" s="8">
        <f t="shared" si="4"/>
        <v>0</v>
      </c>
      <c r="H37" s="8">
        <f t="shared" si="5"/>
        <v>11489034</v>
      </c>
      <c r="I37" s="32"/>
      <c r="J37" s="32"/>
      <c r="K37" s="33"/>
      <c r="L37" s="32"/>
      <c r="M37" s="33"/>
      <c r="N37" s="32"/>
      <c r="O37" s="32"/>
      <c r="P37" s="32"/>
      <c r="Q37" s="32"/>
      <c r="R37" s="32"/>
      <c r="S37" s="34">
        <f t="shared" si="1"/>
        <v>0</v>
      </c>
    </row>
    <row r="38" spans="1:19" ht="26.25" customHeight="1" x14ac:dyDescent="0.25">
      <c r="A38" s="9" t="str">
        <f t="shared" si="0"/>
        <v>Московский</v>
      </c>
      <c r="B38" s="8" t="str">
        <f t="shared" si="2"/>
        <v>ГБОУ СОШ №489</v>
      </c>
      <c r="C38" s="19">
        <f>VLOOKUP(B38,Списки!$C$1:$E$38,2,FALSE)</f>
        <v>11489</v>
      </c>
      <c r="D38" s="19" t="str">
        <f>VLOOKUP(B38,Списки!$C$1:$E$38,3,FALSE)</f>
        <v>СОШ</v>
      </c>
      <c r="E38" s="15"/>
      <c r="F38" s="8">
        <f t="shared" si="3"/>
        <v>0</v>
      </c>
      <c r="G38" s="8">
        <f t="shared" si="4"/>
        <v>0</v>
      </c>
      <c r="H38" s="8">
        <f t="shared" si="5"/>
        <v>11489035</v>
      </c>
      <c r="I38" s="32"/>
      <c r="J38" s="32"/>
      <c r="K38" s="33"/>
      <c r="L38" s="32"/>
      <c r="M38" s="33"/>
      <c r="N38" s="32"/>
      <c r="O38" s="32"/>
      <c r="P38" s="32"/>
      <c r="Q38" s="32"/>
      <c r="R38" s="32"/>
      <c r="S38" s="34">
        <f t="shared" si="1"/>
        <v>0</v>
      </c>
    </row>
    <row r="39" spans="1:19" ht="26.25" customHeight="1" x14ac:dyDescent="0.25">
      <c r="A39" s="9" t="str">
        <f t="shared" si="0"/>
        <v>Московский</v>
      </c>
      <c r="B39" s="8" t="str">
        <f t="shared" si="2"/>
        <v>ГБОУ СОШ №489</v>
      </c>
      <c r="C39" s="19">
        <f>VLOOKUP(B39,Списки!$C$1:$E$38,2,FALSE)</f>
        <v>11489</v>
      </c>
      <c r="D39" s="19" t="str">
        <f>VLOOKUP(B39,Списки!$C$1:$E$38,3,FALSE)</f>
        <v>СОШ</v>
      </c>
      <c r="E39" s="15"/>
      <c r="F39" s="8">
        <f t="shared" si="3"/>
        <v>0</v>
      </c>
      <c r="G39" s="8">
        <f t="shared" si="4"/>
        <v>0</v>
      </c>
      <c r="H39" s="8">
        <f t="shared" si="5"/>
        <v>11489036</v>
      </c>
      <c r="I39" s="32"/>
      <c r="J39" s="32"/>
      <c r="K39" s="33"/>
      <c r="L39" s="32"/>
      <c r="M39" s="33"/>
      <c r="N39" s="32"/>
      <c r="O39" s="32"/>
      <c r="P39" s="32"/>
      <c r="Q39" s="32"/>
      <c r="R39" s="32"/>
      <c r="S39" s="34">
        <f t="shared" si="1"/>
        <v>0</v>
      </c>
    </row>
    <row r="40" spans="1:19" ht="26.25" customHeight="1" x14ac:dyDescent="0.25">
      <c r="A40" s="9" t="str">
        <f t="shared" si="0"/>
        <v>Московский</v>
      </c>
      <c r="B40" s="8" t="str">
        <f t="shared" si="2"/>
        <v>ГБОУ СОШ №489</v>
      </c>
      <c r="C40" s="19">
        <f>VLOOKUP(B40,Списки!$C$1:$E$38,2,FALSE)</f>
        <v>11489</v>
      </c>
      <c r="D40" s="19" t="str">
        <f>VLOOKUP(B40,Списки!$C$1:$E$38,3,FALSE)</f>
        <v>СОШ</v>
      </c>
      <c r="E40" s="15"/>
      <c r="F40" s="8">
        <f t="shared" si="3"/>
        <v>0</v>
      </c>
      <c r="G40" s="8">
        <f t="shared" si="4"/>
        <v>0</v>
      </c>
      <c r="H40" s="8">
        <f t="shared" si="5"/>
        <v>11489037</v>
      </c>
      <c r="I40" s="32"/>
      <c r="J40" s="32"/>
      <c r="K40" s="33"/>
      <c r="L40" s="32"/>
      <c r="M40" s="33"/>
      <c r="N40" s="32"/>
      <c r="O40" s="32"/>
      <c r="P40" s="32"/>
      <c r="Q40" s="32"/>
      <c r="R40" s="32"/>
      <c r="S40" s="34">
        <f t="shared" si="1"/>
        <v>0</v>
      </c>
    </row>
    <row r="41" spans="1:19" ht="26.25" customHeight="1" x14ac:dyDescent="0.25">
      <c r="A41" s="9" t="str">
        <f t="shared" si="0"/>
        <v>Московский</v>
      </c>
      <c r="B41" s="8" t="str">
        <f t="shared" si="2"/>
        <v>ГБОУ СОШ №489</v>
      </c>
      <c r="C41" s="19">
        <f>VLOOKUP(B41,Списки!$C$1:$E$38,2,FALSE)</f>
        <v>11489</v>
      </c>
      <c r="D41" s="19" t="str">
        <f>VLOOKUP(B41,Списки!$C$1:$E$38,3,FALSE)</f>
        <v>СОШ</v>
      </c>
      <c r="E41" s="15"/>
      <c r="F41" s="8">
        <f t="shared" si="3"/>
        <v>0</v>
      </c>
      <c r="G41" s="8">
        <f t="shared" si="4"/>
        <v>0</v>
      </c>
      <c r="H41" s="8">
        <f t="shared" si="5"/>
        <v>11489038</v>
      </c>
      <c r="I41" s="32"/>
      <c r="J41" s="32"/>
      <c r="K41" s="33"/>
      <c r="L41" s="32"/>
      <c r="M41" s="33"/>
      <c r="N41" s="32"/>
      <c r="O41" s="32"/>
      <c r="P41" s="32"/>
      <c r="Q41" s="32"/>
      <c r="R41" s="32"/>
      <c r="S41" s="34">
        <f t="shared" si="1"/>
        <v>0</v>
      </c>
    </row>
    <row r="42" spans="1:19" ht="26.25" customHeight="1" x14ac:dyDescent="0.25">
      <c r="A42" s="9" t="str">
        <f t="shared" si="0"/>
        <v>Московский</v>
      </c>
      <c r="B42" s="8" t="str">
        <f t="shared" si="2"/>
        <v>ГБОУ СОШ №489</v>
      </c>
      <c r="C42" s="19">
        <f>VLOOKUP(B42,Списки!$C$1:$E$38,2,FALSE)</f>
        <v>11489</v>
      </c>
      <c r="D42" s="19" t="str">
        <f>VLOOKUP(B42,Списки!$C$1:$E$38,3,FALSE)</f>
        <v>СОШ</v>
      </c>
      <c r="E42" s="15"/>
      <c r="F42" s="8">
        <f t="shared" si="3"/>
        <v>0</v>
      </c>
      <c r="G42" s="8">
        <f t="shared" si="4"/>
        <v>0</v>
      </c>
      <c r="H42" s="8">
        <f t="shared" si="5"/>
        <v>11489039</v>
      </c>
      <c r="I42" s="32"/>
      <c r="J42" s="32"/>
      <c r="K42" s="33"/>
      <c r="L42" s="32"/>
      <c r="M42" s="33"/>
      <c r="N42" s="32"/>
      <c r="O42" s="32"/>
      <c r="P42" s="32"/>
      <c r="Q42" s="32"/>
      <c r="R42" s="32"/>
      <c r="S42" s="34">
        <f t="shared" si="1"/>
        <v>0</v>
      </c>
    </row>
    <row r="43" spans="1:19" ht="26.25" customHeight="1" x14ac:dyDescent="0.25">
      <c r="A43" s="9" t="str">
        <f t="shared" si="0"/>
        <v>Московский</v>
      </c>
      <c r="B43" s="8" t="str">
        <f t="shared" si="2"/>
        <v>ГБОУ СОШ №489</v>
      </c>
      <c r="C43" s="19">
        <f>VLOOKUP(B43,Списки!$C$1:$E$38,2,FALSE)</f>
        <v>11489</v>
      </c>
      <c r="D43" s="19" t="str">
        <f>VLOOKUP(B43,Списки!$C$1:$E$38,3,FALSE)</f>
        <v>СОШ</v>
      </c>
      <c r="E43" s="15"/>
      <c r="F43" s="8">
        <f t="shared" si="3"/>
        <v>0</v>
      </c>
      <c r="G43" s="8">
        <f t="shared" si="4"/>
        <v>0</v>
      </c>
      <c r="H43" s="8">
        <f t="shared" si="5"/>
        <v>11489040</v>
      </c>
      <c r="I43" s="32"/>
      <c r="J43" s="32"/>
      <c r="K43" s="33"/>
      <c r="L43" s="32"/>
      <c r="M43" s="33"/>
      <c r="N43" s="32"/>
      <c r="O43" s="32"/>
      <c r="P43" s="32"/>
      <c r="Q43" s="32"/>
      <c r="R43" s="32"/>
      <c r="S43" s="34">
        <f t="shared" si="1"/>
        <v>0</v>
      </c>
    </row>
    <row r="44" spans="1:19" ht="26.25" customHeight="1" x14ac:dyDescent="0.25">
      <c r="A44" s="9" t="str">
        <f t="shared" si="0"/>
        <v>Московский</v>
      </c>
      <c r="B44" s="8" t="str">
        <f t="shared" si="2"/>
        <v>ГБОУ СОШ №489</v>
      </c>
      <c r="C44" s="19">
        <f>VLOOKUP(B44,Списки!$C$1:$E$38,2,FALSE)</f>
        <v>11489</v>
      </c>
      <c r="D44" s="19" t="str">
        <f>VLOOKUP(B44,Списки!$C$1:$E$38,3,FALSE)</f>
        <v>СОШ</v>
      </c>
      <c r="E44" s="15"/>
      <c r="F44" s="8">
        <f t="shared" si="3"/>
        <v>0</v>
      </c>
      <c r="G44" s="8">
        <f t="shared" si="4"/>
        <v>0</v>
      </c>
      <c r="H44" s="8">
        <f t="shared" si="5"/>
        <v>11489041</v>
      </c>
      <c r="I44" s="32"/>
      <c r="J44" s="32"/>
      <c r="K44" s="33"/>
      <c r="L44" s="32"/>
      <c r="M44" s="33"/>
      <c r="N44" s="32"/>
      <c r="O44" s="32"/>
      <c r="P44" s="32"/>
      <c r="Q44" s="32"/>
      <c r="R44" s="32"/>
      <c r="S44" s="34">
        <f t="shared" si="1"/>
        <v>0</v>
      </c>
    </row>
    <row r="45" spans="1:19" ht="26.25" customHeight="1" x14ac:dyDescent="0.25">
      <c r="A45" s="9" t="str">
        <f t="shared" si="0"/>
        <v>Московский</v>
      </c>
      <c r="B45" s="8" t="str">
        <f t="shared" si="2"/>
        <v>ГБОУ СОШ №489</v>
      </c>
      <c r="C45" s="19">
        <f>VLOOKUP(B45,Списки!$C$1:$E$38,2,FALSE)</f>
        <v>11489</v>
      </c>
      <c r="D45" s="19" t="str">
        <f>VLOOKUP(B45,Списки!$C$1:$E$38,3,FALSE)</f>
        <v>СОШ</v>
      </c>
      <c r="E45" s="15"/>
      <c r="F45" s="8">
        <f t="shared" si="3"/>
        <v>0</v>
      </c>
      <c r="G45" s="8">
        <f t="shared" si="4"/>
        <v>0</v>
      </c>
      <c r="H45" s="8">
        <f t="shared" si="5"/>
        <v>11489042</v>
      </c>
      <c r="I45" s="32"/>
      <c r="J45" s="32"/>
      <c r="K45" s="33"/>
      <c r="L45" s="32"/>
      <c r="M45" s="33"/>
      <c r="N45" s="32"/>
      <c r="O45" s="32"/>
      <c r="P45" s="32"/>
      <c r="Q45" s="32"/>
      <c r="R45" s="32"/>
      <c r="S45" s="34">
        <f t="shared" si="1"/>
        <v>0</v>
      </c>
    </row>
    <row r="46" spans="1:19" ht="26.25" customHeight="1" x14ac:dyDescent="0.25">
      <c r="A46" s="9" t="str">
        <f t="shared" si="0"/>
        <v>Московский</v>
      </c>
      <c r="B46" s="8" t="str">
        <f t="shared" si="2"/>
        <v>ГБОУ СОШ №489</v>
      </c>
      <c r="C46" s="19">
        <f>VLOOKUP(B46,Списки!$C$1:$E$38,2,FALSE)</f>
        <v>11489</v>
      </c>
      <c r="D46" s="19" t="str">
        <f>VLOOKUP(B46,Списки!$C$1:$E$38,3,FALSE)</f>
        <v>СОШ</v>
      </c>
      <c r="E46" s="15"/>
      <c r="F46" s="8">
        <f t="shared" si="3"/>
        <v>0</v>
      </c>
      <c r="G46" s="8">
        <f t="shared" si="4"/>
        <v>0</v>
      </c>
      <c r="H46" s="8">
        <f t="shared" si="5"/>
        <v>11489043</v>
      </c>
      <c r="I46" s="32"/>
      <c r="J46" s="32"/>
      <c r="K46" s="33"/>
      <c r="L46" s="32"/>
      <c r="M46" s="33"/>
      <c r="N46" s="32"/>
      <c r="O46" s="32"/>
      <c r="P46" s="32"/>
      <c r="Q46" s="32"/>
      <c r="R46" s="32"/>
      <c r="S46" s="34">
        <f t="shared" si="1"/>
        <v>0</v>
      </c>
    </row>
    <row r="47" spans="1:19" ht="26.25" customHeight="1" x14ac:dyDescent="0.25">
      <c r="A47" s="9" t="str">
        <f t="shared" si="0"/>
        <v>Московский</v>
      </c>
      <c r="B47" s="8" t="str">
        <f t="shared" si="2"/>
        <v>ГБОУ СОШ №489</v>
      </c>
      <c r="C47" s="19">
        <f>VLOOKUP(B47,Списки!$C$1:$E$38,2,FALSE)</f>
        <v>11489</v>
      </c>
      <c r="D47" s="19" t="str">
        <f>VLOOKUP(B47,Списки!$C$1:$E$38,3,FALSE)</f>
        <v>СОШ</v>
      </c>
      <c r="E47" s="15"/>
      <c r="F47" s="8">
        <f t="shared" si="3"/>
        <v>0</v>
      </c>
      <c r="G47" s="8">
        <f t="shared" si="4"/>
        <v>0</v>
      </c>
      <c r="H47" s="8">
        <f t="shared" si="5"/>
        <v>11489044</v>
      </c>
      <c r="I47" s="32"/>
      <c r="J47" s="32"/>
      <c r="K47" s="33"/>
      <c r="L47" s="32"/>
      <c r="M47" s="33"/>
      <c r="N47" s="32"/>
      <c r="O47" s="32"/>
      <c r="P47" s="32"/>
      <c r="Q47" s="32"/>
      <c r="R47" s="32"/>
      <c r="S47" s="34">
        <f t="shared" si="1"/>
        <v>0</v>
      </c>
    </row>
    <row r="48" spans="1:19" ht="26.25" customHeight="1" x14ac:dyDescent="0.25">
      <c r="A48" s="9" t="str">
        <f t="shared" si="0"/>
        <v>Московский</v>
      </c>
      <c r="B48" s="8" t="str">
        <f t="shared" si="2"/>
        <v>ГБОУ СОШ №489</v>
      </c>
      <c r="C48" s="19">
        <f>VLOOKUP(B48,Списки!$C$1:$E$38,2,FALSE)</f>
        <v>11489</v>
      </c>
      <c r="D48" s="19" t="str">
        <f>VLOOKUP(B48,Списки!$C$1:$E$38,3,FALSE)</f>
        <v>СОШ</v>
      </c>
      <c r="E48" s="15"/>
      <c r="F48" s="8">
        <f t="shared" si="3"/>
        <v>0</v>
      </c>
      <c r="G48" s="8">
        <f t="shared" si="4"/>
        <v>0</v>
      </c>
      <c r="H48" s="8">
        <f t="shared" si="5"/>
        <v>11489045</v>
      </c>
      <c r="I48" s="32"/>
      <c r="J48" s="32"/>
      <c r="K48" s="33"/>
      <c r="L48" s="32"/>
      <c r="M48" s="33"/>
      <c r="N48" s="32"/>
      <c r="O48" s="32"/>
      <c r="P48" s="32"/>
      <c r="Q48" s="32"/>
      <c r="R48" s="32"/>
      <c r="S48" s="34">
        <f t="shared" si="1"/>
        <v>0</v>
      </c>
    </row>
    <row r="49" spans="1:19" ht="26.25" customHeight="1" x14ac:dyDescent="0.25">
      <c r="A49" s="9" t="str">
        <f t="shared" si="0"/>
        <v>Московский</v>
      </c>
      <c r="B49" s="8" t="str">
        <f t="shared" si="2"/>
        <v>ГБОУ СОШ №489</v>
      </c>
      <c r="C49" s="19">
        <f>VLOOKUP(B49,Списки!$C$1:$E$38,2,FALSE)</f>
        <v>11489</v>
      </c>
      <c r="D49" s="19" t="str">
        <f>VLOOKUP(B49,Списки!$C$1:$E$38,3,FALSE)</f>
        <v>СОШ</v>
      </c>
      <c r="E49" s="15"/>
      <c r="F49" s="8">
        <f t="shared" si="3"/>
        <v>0</v>
      </c>
      <c r="G49" s="8">
        <f t="shared" si="4"/>
        <v>0</v>
      </c>
      <c r="H49" s="8">
        <f t="shared" si="5"/>
        <v>11489046</v>
      </c>
      <c r="I49" s="32"/>
      <c r="J49" s="32"/>
      <c r="K49" s="33"/>
      <c r="L49" s="32"/>
      <c r="M49" s="33"/>
      <c r="N49" s="32"/>
      <c r="O49" s="32"/>
      <c r="P49" s="32"/>
      <c r="Q49" s="32"/>
      <c r="R49" s="32"/>
      <c r="S49" s="34">
        <f t="shared" si="1"/>
        <v>0</v>
      </c>
    </row>
    <row r="50" spans="1:19" ht="26.25" customHeight="1" x14ac:dyDescent="0.25">
      <c r="A50" s="9" t="str">
        <f t="shared" si="0"/>
        <v>Московский</v>
      </c>
      <c r="B50" s="8" t="str">
        <f t="shared" si="2"/>
        <v>ГБОУ СОШ №489</v>
      </c>
      <c r="C50" s="19">
        <f>VLOOKUP(B50,Списки!$C$1:$E$38,2,FALSE)</f>
        <v>11489</v>
      </c>
      <c r="D50" s="19" t="str">
        <f>VLOOKUP(B50,Списки!$C$1:$E$38,3,FALSE)</f>
        <v>СОШ</v>
      </c>
      <c r="E50" s="15"/>
      <c r="F50" s="8">
        <f t="shared" si="3"/>
        <v>0</v>
      </c>
      <c r="G50" s="8">
        <f t="shared" si="4"/>
        <v>0</v>
      </c>
      <c r="H50" s="8">
        <f t="shared" si="5"/>
        <v>11489047</v>
      </c>
      <c r="I50" s="32"/>
      <c r="J50" s="32"/>
      <c r="K50" s="33"/>
      <c r="L50" s="32"/>
      <c r="M50" s="33"/>
      <c r="N50" s="32"/>
      <c r="O50" s="32"/>
      <c r="P50" s="32"/>
      <c r="Q50" s="32"/>
      <c r="R50" s="32"/>
      <c r="S50" s="34">
        <f t="shared" si="1"/>
        <v>0</v>
      </c>
    </row>
    <row r="51" spans="1:19" ht="26.25" customHeight="1" x14ac:dyDescent="0.25">
      <c r="A51" s="9" t="str">
        <f t="shared" si="0"/>
        <v>Московский</v>
      </c>
      <c r="B51" s="8" t="str">
        <f t="shared" si="2"/>
        <v>ГБОУ СОШ №489</v>
      </c>
      <c r="C51" s="19">
        <f>VLOOKUP(B51,Списки!$C$1:$E$38,2,FALSE)</f>
        <v>11489</v>
      </c>
      <c r="D51" s="19" t="str">
        <f>VLOOKUP(B51,Списки!$C$1:$E$38,3,FALSE)</f>
        <v>СОШ</v>
      </c>
      <c r="E51" s="15"/>
      <c r="F51" s="8">
        <f t="shared" si="3"/>
        <v>0</v>
      </c>
      <c r="G51" s="8">
        <f t="shared" si="4"/>
        <v>0</v>
      </c>
      <c r="H51" s="8">
        <f t="shared" si="5"/>
        <v>11489048</v>
      </c>
      <c r="I51" s="32"/>
      <c r="J51" s="32"/>
      <c r="K51" s="33"/>
      <c r="L51" s="32"/>
      <c r="M51" s="33"/>
      <c r="N51" s="32"/>
      <c r="O51" s="32"/>
      <c r="P51" s="32"/>
      <c r="Q51" s="32"/>
      <c r="R51" s="32"/>
      <c r="S51" s="34">
        <f t="shared" si="1"/>
        <v>0</v>
      </c>
    </row>
    <row r="52" spans="1:19" ht="26.25" customHeight="1" x14ac:dyDescent="0.25">
      <c r="A52" s="9" t="str">
        <f t="shared" si="0"/>
        <v>Московский</v>
      </c>
      <c r="B52" s="8" t="str">
        <f t="shared" si="2"/>
        <v>ГБОУ СОШ №489</v>
      </c>
      <c r="C52" s="19">
        <f>VLOOKUP(B52,Списки!$C$1:$E$38,2,FALSE)</f>
        <v>11489</v>
      </c>
      <c r="D52" s="19" t="str">
        <f>VLOOKUP(B52,Списки!$C$1:$E$38,3,FALSE)</f>
        <v>СОШ</v>
      </c>
      <c r="E52" s="15"/>
      <c r="F52" s="8">
        <f t="shared" si="3"/>
        <v>0</v>
      </c>
      <c r="G52" s="8">
        <f t="shared" si="4"/>
        <v>0</v>
      </c>
      <c r="H52" s="8">
        <f t="shared" si="5"/>
        <v>11489049</v>
      </c>
      <c r="I52" s="32"/>
      <c r="J52" s="32"/>
      <c r="K52" s="33"/>
      <c r="L52" s="32"/>
      <c r="M52" s="33"/>
      <c r="N52" s="32"/>
      <c r="O52" s="32"/>
      <c r="P52" s="32"/>
      <c r="Q52" s="32"/>
      <c r="R52" s="32"/>
      <c r="S52" s="34">
        <f t="shared" si="1"/>
        <v>0</v>
      </c>
    </row>
    <row r="53" spans="1:19" ht="26.25" customHeight="1" x14ac:dyDescent="0.25">
      <c r="A53" s="9" t="str">
        <f t="shared" si="0"/>
        <v>Московский</v>
      </c>
      <c r="B53" s="8" t="str">
        <f t="shared" si="2"/>
        <v>ГБОУ СОШ №489</v>
      </c>
      <c r="C53" s="19">
        <f>VLOOKUP(B53,Списки!$C$1:$E$38,2,FALSE)</f>
        <v>11489</v>
      </c>
      <c r="D53" s="19" t="str">
        <f>VLOOKUP(B53,Списки!$C$1:$E$38,3,FALSE)</f>
        <v>СОШ</v>
      </c>
      <c r="E53" s="15"/>
      <c r="F53" s="8">
        <f t="shared" si="3"/>
        <v>0</v>
      </c>
      <c r="G53" s="8">
        <f t="shared" si="4"/>
        <v>0</v>
      </c>
      <c r="H53" s="8">
        <f t="shared" si="5"/>
        <v>11489050</v>
      </c>
      <c r="I53" s="32"/>
      <c r="J53" s="32"/>
      <c r="K53" s="33"/>
      <c r="L53" s="32"/>
      <c r="M53" s="33"/>
      <c r="N53" s="32"/>
      <c r="O53" s="32"/>
      <c r="P53" s="32"/>
      <c r="Q53" s="32"/>
      <c r="R53" s="32"/>
      <c r="S53" s="34">
        <f t="shared" si="1"/>
        <v>0</v>
      </c>
    </row>
    <row r="54" spans="1:19" ht="26.25" customHeight="1" x14ac:dyDescent="0.25">
      <c r="A54" s="9" t="str">
        <f t="shared" si="0"/>
        <v>Московский</v>
      </c>
      <c r="B54" s="8" t="str">
        <f t="shared" si="2"/>
        <v>ГБОУ СОШ №489</v>
      </c>
      <c r="C54" s="19">
        <f>VLOOKUP(B54,Списки!$C$1:$E$38,2,FALSE)</f>
        <v>11489</v>
      </c>
      <c r="D54" s="19" t="str">
        <f>VLOOKUP(B54,Списки!$C$1:$E$38,3,FALSE)</f>
        <v>СОШ</v>
      </c>
      <c r="E54" s="15"/>
      <c r="F54" s="8">
        <f t="shared" si="3"/>
        <v>0</v>
      </c>
      <c r="G54" s="8">
        <f t="shared" si="4"/>
        <v>0</v>
      </c>
      <c r="H54" s="8">
        <f t="shared" si="5"/>
        <v>11489051</v>
      </c>
      <c r="I54" s="32"/>
      <c r="J54" s="32"/>
      <c r="K54" s="33"/>
      <c r="L54" s="32"/>
      <c r="M54" s="33"/>
      <c r="N54" s="32"/>
      <c r="O54" s="32"/>
      <c r="P54" s="32"/>
      <c r="Q54" s="32"/>
      <c r="R54" s="32"/>
      <c r="S54" s="34">
        <f t="shared" si="1"/>
        <v>0</v>
      </c>
    </row>
    <row r="55" spans="1:19" ht="26.25" customHeight="1" x14ac:dyDescent="0.25">
      <c r="A55" s="9" t="str">
        <f t="shared" si="0"/>
        <v>Московский</v>
      </c>
      <c r="B55" s="8" t="str">
        <f t="shared" si="2"/>
        <v>ГБОУ СОШ №489</v>
      </c>
      <c r="C55" s="19">
        <f>VLOOKUP(B55,Списки!$C$1:$E$38,2,FALSE)</f>
        <v>11489</v>
      </c>
      <c r="D55" s="19" t="str">
        <f>VLOOKUP(B55,Списки!$C$1:$E$38,3,FALSE)</f>
        <v>СОШ</v>
      </c>
      <c r="E55" s="15"/>
      <c r="F55" s="8">
        <f t="shared" si="3"/>
        <v>0</v>
      </c>
      <c r="G55" s="8">
        <f t="shared" si="4"/>
        <v>0</v>
      </c>
      <c r="H55" s="8">
        <f t="shared" si="5"/>
        <v>11489052</v>
      </c>
      <c r="I55" s="32"/>
      <c r="J55" s="32"/>
      <c r="K55" s="33"/>
      <c r="L55" s="32"/>
      <c r="M55" s="33"/>
      <c r="N55" s="32"/>
      <c r="O55" s="32"/>
      <c r="P55" s="32"/>
      <c r="Q55" s="32"/>
      <c r="R55" s="32"/>
      <c r="S55" s="34">
        <f t="shared" si="1"/>
        <v>0</v>
      </c>
    </row>
    <row r="56" spans="1:19" ht="26.25" customHeight="1" x14ac:dyDescent="0.25">
      <c r="A56" s="9" t="str">
        <f t="shared" si="0"/>
        <v>Московский</v>
      </c>
      <c r="B56" s="8" t="str">
        <f t="shared" si="2"/>
        <v>ГБОУ СОШ №489</v>
      </c>
      <c r="C56" s="19">
        <f>VLOOKUP(B56,Списки!$C$1:$E$38,2,FALSE)</f>
        <v>11489</v>
      </c>
      <c r="D56" s="19" t="str">
        <f>VLOOKUP(B56,Списки!$C$1:$E$38,3,FALSE)</f>
        <v>СОШ</v>
      </c>
      <c r="E56" s="15"/>
      <c r="F56" s="8">
        <f t="shared" si="3"/>
        <v>0</v>
      </c>
      <c r="G56" s="8">
        <f t="shared" si="4"/>
        <v>0</v>
      </c>
      <c r="H56" s="8">
        <f t="shared" si="5"/>
        <v>11489053</v>
      </c>
      <c r="I56" s="32"/>
      <c r="J56" s="32"/>
      <c r="K56" s="33"/>
      <c r="L56" s="32"/>
      <c r="M56" s="33"/>
      <c r="N56" s="32"/>
      <c r="O56" s="32"/>
      <c r="P56" s="32"/>
      <c r="Q56" s="32"/>
      <c r="R56" s="32"/>
      <c r="S56" s="34">
        <f t="shared" si="1"/>
        <v>0</v>
      </c>
    </row>
    <row r="57" spans="1:19" ht="26.25" customHeight="1" x14ac:dyDescent="0.25">
      <c r="A57" s="9" t="str">
        <f t="shared" si="0"/>
        <v>Московский</v>
      </c>
      <c r="B57" s="8" t="str">
        <f t="shared" si="2"/>
        <v>ГБОУ СОШ №489</v>
      </c>
      <c r="C57" s="19">
        <f>VLOOKUP(B57,Списки!$C$1:$E$38,2,FALSE)</f>
        <v>11489</v>
      </c>
      <c r="D57" s="19" t="str">
        <f>VLOOKUP(B57,Списки!$C$1:$E$38,3,FALSE)</f>
        <v>СОШ</v>
      </c>
      <c r="E57" s="15"/>
      <c r="F57" s="8">
        <f t="shared" si="3"/>
        <v>0</v>
      </c>
      <c r="G57" s="8">
        <f t="shared" si="4"/>
        <v>0</v>
      </c>
      <c r="H57" s="8">
        <f t="shared" si="5"/>
        <v>11489054</v>
      </c>
      <c r="I57" s="32"/>
      <c r="J57" s="32"/>
      <c r="K57" s="33"/>
      <c r="L57" s="32"/>
      <c r="M57" s="33"/>
      <c r="N57" s="32"/>
      <c r="O57" s="32"/>
      <c r="P57" s="32"/>
      <c r="Q57" s="32"/>
      <c r="R57" s="32"/>
      <c r="S57" s="34">
        <f t="shared" si="1"/>
        <v>0</v>
      </c>
    </row>
    <row r="58" spans="1:19" ht="26.25" customHeight="1" x14ac:dyDescent="0.25">
      <c r="A58" s="9" t="str">
        <f t="shared" si="0"/>
        <v>Московский</v>
      </c>
      <c r="B58" s="8" t="str">
        <f t="shared" si="2"/>
        <v>ГБОУ СОШ №489</v>
      </c>
      <c r="C58" s="19">
        <f>VLOOKUP(B58,Списки!$C$1:$E$38,2,FALSE)</f>
        <v>11489</v>
      </c>
      <c r="D58" s="19" t="str">
        <f>VLOOKUP(B58,Списки!$C$1:$E$38,3,FALSE)</f>
        <v>СОШ</v>
      </c>
      <c r="E58" s="15"/>
      <c r="F58" s="8">
        <f t="shared" si="3"/>
        <v>0</v>
      </c>
      <c r="G58" s="8">
        <f t="shared" si="4"/>
        <v>0</v>
      </c>
      <c r="H58" s="8">
        <f t="shared" si="5"/>
        <v>11489055</v>
      </c>
      <c r="I58" s="32"/>
      <c r="J58" s="32"/>
      <c r="K58" s="33"/>
      <c r="L58" s="32"/>
      <c r="M58" s="33"/>
      <c r="N58" s="32"/>
      <c r="O58" s="32"/>
      <c r="P58" s="32"/>
      <c r="Q58" s="32"/>
      <c r="R58" s="32"/>
      <c r="S58" s="34">
        <f t="shared" si="1"/>
        <v>0</v>
      </c>
    </row>
    <row r="59" spans="1:19" ht="26.25" customHeight="1" x14ac:dyDescent="0.25">
      <c r="A59" s="9" t="str">
        <f t="shared" si="0"/>
        <v>Московский</v>
      </c>
      <c r="B59" s="8" t="str">
        <f t="shared" si="2"/>
        <v>ГБОУ СОШ №489</v>
      </c>
      <c r="C59" s="19">
        <f>VLOOKUP(B59,Списки!$C$1:$E$38,2,FALSE)</f>
        <v>11489</v>
      </c>
      <c r="D59" s="19" t="str">
        <f>VLOOKUP(B59,Списки!$C$1:$E$38,3,FALSE)</f>
        <v>СОШ</v>
      </c>
      <c r="E59" s="15"/>
      <c r="F59" s="8">
        <f t="shared" si="3"/>
        <v>0</v>
      </c>
      <c r="G59" s="8">
        <f t="shared" si="4"/>
        <v>0</v>
      </c>
      <c r="H59" s="8">
        <f t="shared" si="5"/>
        <v>11489056</v>
      </c>
      <c r="I59" s="32"/>
      <c r="J59" s="32"/>
      <c r="K59" s="33"/>
      <c r="L59" s="32"/>
      <c r="M59" s="33"/>
      <c r="N59" s="32"/>
      <c r="O59" s="32"/>
      <c r="P59" s="32"/>
      <c r="Q59" s="32"/>
      <c r="R59" s="32"/>
      <c r="S59" s="34">
        <f t="shared" si="1"/>
        <v>0</v>
      </c>
    </row>
    <row r="60" spans="1:19" ht="26.25" customHeight="1" x14ac:dyDescent="0.25">
      <c r="A60" s="9" t="str">
        <f t="shared" si="0"/>
        <v>Московский</v>
      </c>
      <c r="B60" s="8" t="str">
        <f t="shared" si="2"/>
        <v>ГБОУ СОШ №489</v>
      </c>
      <c r="C60" s="19">
        <f>VLOOKUP(B60,Списки!$C$1:$E$38,2,FALSE)</f>
        <v>11489</v>
      </c>
      <c r="D60" s="19" t="str">
        <f>VLOOKUP(B60,Списки!$C$1:$E$38,3,FALSE)</f>
        <v>СОШ</v>
      </c>
      <c r="E60" s="15"/>
      <c r="F60" s="8">
        <f t="shared" si="3"/>
        <v>0</v>
      </c>
      <c r="G60" s="8">
        <f t="shared" si="4"/>
        <v>0</v>
      </c>
      <c r="H60" s="8">
        <f t="shared" si="5"/>
        <v>11489057</v>
      </c>
      <c r="I60" s="32"/>
      <c r="J60" s="32"/>
      <c r="K60" s="33"/>
      <c r="L60" s="32"/>
      <c r="M60" s="33"/>
      <c r="N60" s="32"/>
      <c r="O60" s="32"/>
      <c r="P60" s="32"/>
      <c r="Q60" s="32"/>
      <c r="R60" s="32"/>
      <c r="S60" s="34">
        <f t="shared" si="1"/>
        <v>0</v>
      </c>
    </row>
    <row r="61" spans="1:19" ht="26.25" customHeight="1" x14ac:dyDescent="0.25">
      <c r="A61" s="9" t="str">
        <f t="shared" si="0"/>
        <v>Московский</v>
      </c>
      <c r="B61" s="8" t="str">
        <f t="shared" si="2"/>
        <v>ГБОУ СОШ №489</v>
      </c>
      <c r="C61" s="19">
        <f>VLOOKUP(B61,Списки!$C$1:$E$38,2,FALSE)</f>
        <v>11489</v>
      </c>
      <c r="D61" s="19" t="str">
        <f>VLOOKUP(B61,Списки!$C$1:$E$38,3,FALSE)</f>
        <v>СОШ</v>
      </c>
      <c r="E61" s="15"/>
      <c r="F61" s="8">
        <f t="shared" si="3"/>
        <v>0</v>
      </c>
      <c r="G61" s="8">
        <f t="shared" si="4"/>
        <v>0</v>
      </c>
      <c r="H61" s="8">
        <f t="shared" si="5"/>
        <v>11489058</v>
      </c>
      <c r="I61" s="32"/>
      <c r="J61" s="32"/>
      <c r="K61" s="33"/>
      <c r="L61" s="32"/>
      <c r="M61" s="33"/>
      <c r="N61" s="32"/>
      <c r="O61" s="32"/>
      <c r="P61" s="32"/>
      <c r="Q61" s="32"/>
      <c r="R61" s="32"/>
      <c r="S61" s="34">
        <f t="shared" si="1"/>
        <v>0</v>
      </c>
    </row>
    <row r="62" spans="1:19" ht="26.25" customHeight="1" x14ac:dyDescent="0.25">
      <c r="A62" s="9" t="str">
        <f t="shared" si="0"/>
        <v>Московский</v>
      </c>
      <c r="B62" s="8" t="str">
        <f t="shared" si="2"/>
        <v>ГБОУ СОШ №489</v>
      </c>
      <c r="C62" s="19">
        <f>VLOOKUP(B62,Списки!$C$1:$E$38,2,FALSE)</f>
        <v>11489</v>
      </c>
      <c r="D62" s="19" t="str">
        <f>VLOOKUP(B62,Списки!$C$1:$E$38,3,FALSE)</f>
        <v>СОШ</v>
      </c>
      <c r="E62" s="15"/>
      <c r="F62" s="8">
        <f t="shared" si="3"/>
        <v>0</v>
      </c>
      <c r="G62" s="8">
        <f t="shared" si="4"/>
        <v>0</v>
      </c>
      <c r="H62" s="8">
        <f t="shared" si="5"/>
        <v>11489059</v>
      </c>
      <c r="I62" s="32"/>
      <c r="J62" s="32"/>
      <c r="K62" s="33"/>
      <c r="L62" s="32"/>
      <c r="M62" s="33"/>
      <c r="N62" s="32"/>
      <c r="O62" s="32"/>
      <c r="P62" s="32"/>
      <c r="Q62" s="32"/>
      <c r="R62" s="32"/>
      <c r="S62" s="34">
        <f t="shared" si="1"/>
        <v>0</v>
      </c>
    </row>
    <row r="63" spans="1:19" ht="26.25" customHeight="1" x14ac:dyDescent="0.25">
      <c r="A63" s="9" t="str">
        <f t="shared" si="0"/>
        <v>Московский</v>
      </c>
      <c r="B63" s="8" t="str">
        <f t="shared" si="2"/>
        <v>ГБОУ СОШ №489</v>
      </c>
      <c r="C63" s="19">
        <f>VLOOKUP(B63,Списки!$C$1:$E$38,2,FALSE)</f>
        <v>11489</v>
      </c>
      <c r="D63" s="19" t="str">
        <f>VLOOKUP(B63,Списки!$C$1:$E$38,3,FALSE)</f>
        <v>СОШ</v>
      </c>
      <c r="E63" s="15"/>
      <c r="F63" s="8">
        <f t="shared" si="3"/>
        <v>0</v>
      </c>
      <c r="G63" s="8">
        <f t="shared" si="4"/>
        <v>0</v>
      </c>
      <c r="H63" s="8">
        <f t="shared" si="5"/>
        <v>11489060</v>
      </c>
      <c r="I63" s="32"/>
      <c r="J63" s="32"/>
      <c r="K63" s="33"/>
      <c r="L63" s="32"/>
      <c r="M63" s="33"/>
      <c r="N63" s="32"/>
      <c r="O63" s="32"/>
      <c r="P63" s="32"/>
      <c r="Q63" s="32"/>
      <c r="R63" s="32"/>
      <c r="S63" s="34">
        <f t="shared" si="1"/>
        <v>0</v>
      </c>
    </row>
    <row r="64" spans="1:19" ht="26.25" customHeight="1" x14ac:dyDescent="0.25">
      <c r="A64" s="9" t="str">
        <f t="shared" si="0"/>
        <v>Московский</v>
      </c>
      <c r="B64" s="8" t="str">
        <f t="shared" si="2"/>
        <v>ГБОУ СОШ №489</v>
      </c>
      <c r="C64" s="19">
        <f>VLOOKUP(B64,Списки!$C$1:$E$38,2,FALSE)</f>
        <v>11489</v>
      </c>
      <c r="D64" s="19" t="str">
        <f>VLOOKUP(B64,Списки!$C$1:$E$38,3,FALSE)</f>
        <v>СОШ</v>
      </c>
      <c r="E64" s="15"/>
      <c r="F64" s="8">
        <f t="shared" si="3"/>
        <v>0</v>
      </c>
      <c r="G64" s="8">
        <f t="shared" si="4"/>
        <v>0</v>
      </c>
      <c r="H64" s="8">
        <f t="shared" si="5"/>
        <v>11489061</v>
      </c>
      <c r="I64" s="32"/>
      <c r="J64" s="32"/>
      <c r="K64" s="33"/>
      <c r="L64" s="32"/>
      <c r="M64" s="33"/>
      <c r="N64" s="32"/>
      <c r="O64" s="32"/>
      <c r="P64" s="32"/>
      <c r="Q64" s="32"/>
      <c r="R64" s="32"/>
      <c r="S64" s="34">
        <f t="shared" si="1"/>
        <v>0</v>
      </c>
    </row>
    <row r="65" spans="1:19" ht="26.25" customHeight="1" x14ac:dyDescent="0.25">
      <c r="A65" s="9" t="str">
        <f t="shared" si="0"/>
        <v>Московский</v>
      </c>
      <c r="B65" s="8" t="str">
        <f t="shared" si="2"/>
        <v>ГБОУ СОШ №489</v>
      </c>
      <c r="C65" s="19">
        <f>VLOOKUP(B65,Списки!$C$1:$E$38,2,FALSE)</f>
        <v>11489</v>
      </c>
      <c r="D65" s="19" t="str">
        <f>VLOOKUP(B65,Списки!$C$1:$E$38,3,FALSE)</f>
        <v>СОШ</v>
      </c>
      <c r="E65" s="15"/>
      <c r="F65" s="8">
        <f t="shared" si="3"/>
        <v>0</v>
      </c>
      <c r="G65" s="8">
        <f t="shared" si="4"/>
        <v>0</v>
      </c>
      <c r="H65" s="8">
        <f t="shared" si="5"/>
        <v>11489062</v>
      </c>
      <c r="I65" s="32"/>
      <c r="J65" s="32"/>
      <c r="K65" s="33"/>
      <c r="L65" s="32"/>
      <c r="M65" s="33"/>
      <c r="N65" s="32"/>
      <c r="O65" s="32"/>
      <c r="P65" s="32"/>
      <c r="Q65" s="32"/>
      <c r="R65" s="32"/>
      <c r="S65" s="34">
        <f t="shared" si="1"/>
        <v>0</v>
      </c>
    </row>
    <row r="66" spans="1:19" ht="26.25" customHeight="1" x14ac:dyDescent="0.25">
      <c r="A66" s="9" t="str">
        <f t="shared" si="0"/>
        <v>Московский</v>
      </c>
      <c r="B66" s="8" t="str">
        <f t="shared" si="2"/>
        <v>ГБОУ СОШ №489</v>
      </c>
      <c r="C66" s="19">
        <f>VLOOKUP(B66,Списки!$C$1:$E$38,2,FALSE)</f>
        <v>11489</v>
      </c>
      <c r="D66" s="19" t="str">
        <f>VLOOKUP(B66,Списки!$C$1:$E$38,3,FALSE)</f>
        <v>СОШ</v>
      </c>
      <c r="E66" s="15"/>
      <c r="F66" s="8">
        <f t="shared" si="3"/>
        <v>0</v>
      </c>
      <c r="G66" s="8">
        <f t="shared" si="4"/>
        <v>0</v>
      </c>
      <c r="H66" s="8">
        <f t="shared" si="5"/>
        <v>11489063</v>
      </c>
      <c r="I66" s="32"/>
      <c r="J66" s="32"/>
      <c r="K66" s="33"/>
      <c r="L66" s="32"/>
      <c r="M66" s="33"/>
      <c r="N66" s="32"/>
      <c r="O66" s="32"/>
      <c r="P66" s="32"/>
      <c r="Q66" s="32"/>
      <c r="R66" s="32"/>
      <c r="S66" s="34">
        <f t="shared" si="1"/>
        <v>0</v>
      </c>
    </row>
    <row r="67" spans="1:19" ht="26.25" customHeight="1" x14ac:dyDescent="0.25">
      <c r="A67" s="9" t="str">
        <f t="shared" si="0"/>
        <v>Московский</v>
      </c>
      <c r="B67" s="8" t="str">
        <f t="shared" si="2"/>
        <v>ГБОУ СОШ №489</v>
      </c>
      <c r="C67" s="19">
        <f>VLOOKUP(B67,Списки!$C$1:$E$38,2,FALSE)</f>
        <v>11489</v>
      </c>
      <c r="D67" s="19" t="str">
        <f>VLOOKUP(B67,Списки!$C$1:$E$38,3,FALSE)</f>
        <v>СОШ</v>
      </c>
      <c r="E67" s="15"/>
      <c r="F67" s="8">
        <f t="shared" si="3"/>
        <v>0</v>
      </c>
      <c r="G67" s="8">
        <f t="shared" si="4"/>
        <v>0</v>
      </c>
      <c r="H67" s="8">
        <f t="shared" si="5"/>
        <v>11489064</v>
      </c>
      <c r="I67" s="32"/>
      <c r="J67" s="32"/>
      <c r="K67" s="33"/>
      <c r="L67" s="32"/>
      <c r="M67" s="33"/>
      <c r="N67" s="32"/>
      <c r="O67" s="32"/>
      <c r="P67" s="32"/>
      <c r="Q67" s="32"/>
      <c r="R67" s="32"/>
      <c r="S67" s="34">
        <f t="shared" si="1"/>
        <v>0</v>
      </c>
    </row>
    <row r="68" spans="1:19" ht="26.25" customHeight="1" x14ac:dyDescent="0.25">
      <c r="A68" s="9" t="str">
        <f t="shared" si="0"/>
        <v>Московский</v>
      </c>
      <c r="B68" s="8" t="str">
        <f t="shared" si="2"/>
        <v>ГБОУ СОШ №489</v>
      </c>
      <c r="C68" s="19">
        <f>VLOOKUP(B68,Списки!$C$1:$E$38,2,FALSE)</f>
        <v>11489</v>
      </c>
      <c r="D68" s="19" t="str">
        <f>VLOOKUP(B68,Списки!$C$1:$E$38,3,FALSE)</f>
        <v>СОШ</v>
      </c>
      <c r="E68" s="15"/>
      <c r="F68" s="8">
        <f t="shared" si="3"/>
        <v>0</v>
      </c>
      <c r="G68" s="8">
        <f t="shared" si="4"/>
        <v>0</v>
      </c>
      <c r="H68" s="8">
        <f t="shared" si="5"/>
        <v>11489065</v>
      </c>
      <c r="I68" s="32"/>
      <c r="J68" s="32"/>
      <c r="K68" s="33"/>
      <c r="L68" s="32"/>
      <c r="M68" s="33"/>
      <c r="N68" s="32"/>
      <c r="O68" s="32"/>
      <c r="P68" s="32"/>
      <c r="Q68" s="32"/>
      <c r="R68" s="32"/>
      <c r="S68" s="34">
        <f t="shared" si="1"/>
        <v>0</v>
      </c>
    </row>
    <row r="69" spans="1:19" ht="26.25" customHeight="1" x14ac:dyDescent="0.25">
      <c r="A69" s="9" t="str">
        <f t="shared" ref="A69:A132" si="6">A68</f>
        <v>Московский</v>
      </c>
      <c r="B69" s="8" t="str">
        <f t="shared" si="2"/>
        <v>ГБОУ СОШ №489</v>
      </c>
      <c r="C69" s="19">
        <f>VLOOKUP(B69,Списки!$C$1:$E$38,2,FALSE)</f>
        <v>11489</v>
      </c>
      <c r="D69" s="19" t="str">
        <f>VLOOKUP(B69,Списки!$C$1:$E$38,3,FALSE)</f>
        <v>СОШ</v>
      </c>
      <c r="E69" s="15"/>
      <c r="F69" s="8">
        <f t="shared" si="3"/>
        <v>0</v>
      </c>
      <c r="G69" s="8">
        <f t="shared" si="4"/>
        <v>0</v>
      </c>
      <c r="H69" s="8">
        <f t="shared" si="5"/>
        <v>11489066</v>
      </c>
      <c r="I69" s="32"/>
      <c r="J69" s="32"/>
      <c r="K69" s="33"/>
      <c r="L69" s="32"/>
      <c r="M69" s="33"/>
      <c r="N69" s="32"/>
      <c r="O69" s="32"/>
      <c r="P69" s="32"/>
      <c r="Q69" s="32"/>
      <c r="R69" s="32"/>
      <c r="S69" s="34">
        <f t="shared" ref="S69:S132" si="7">SUM(I69:R69)/27</f>
        <v>0</v>
      </c>
    </row>
    <row r="70" spans="1:19" ht="26.25" customHeight="1" x14ac:dyDescent="0.25">
      <c r="A70" s="9" t="str">
        <f t="shared" si="6"/>
        <v>Московский</v>
      </c>
      <c r="B70" s="8" t="str">
        <f t="shared" ref="B70:B133" si="8">B69</f>
        <v>ГБОУ СОШ №489</v>
      </c>
      <c r="C70" s="19">
        <f>VLOOKUP(B70,Списки!$C$1:$E$38,2,FALSE)</f>
        <v>11489</v>
      </c>
      <c r="D70" s="19" t="str">
        <f>VLOOKUP(B70,Списки!$C$1:$E$38,3,FALSE)</f>
        <v>СОШ</v>
      </c>
      <c r="E70" s="15"/>
      <c r="F70" s="8">
        <f t="shared" ref="F70:F133" si="9">F69</f>
        <v>0</v>
      </c>
      <c r="G70" s="8">
        <f t="shared" ref="G70:G133" si="10">G69</f>
        <v>0</v>
      </c>
      <c r="H70" s="8">
        <f t="shared" si="5"/>
        <v>11489067</v>
      </c>
      <c r="I70" s="32"/>
      <c r="J70" s="32"/>
      <c r="K70" s="33"/>
      <c r="L70" s="32"/>
      <c r="M70" s="33"/>
      <c r="N70" s="32"/>
      <c r="O70" s="32"/>
      <c r="P70" s="32"/>
      <c r="Q70" s="32"/>
      <c r="R70" s="32"/>
      <c r="S70" s="34">
        <f t="shared" si="7"/>
        <v>0</v>
      </c>
    </row>
    <row r="71" spans="1:19" ht="26.25" customHeight="1" x14ac:dyDescent="0.25">
      <c r="A71" s="9" t="str">
        <f t="shared" si="6"/>
        <v>Московский</v>
      </c>
      <c r="B71" s="8" t="str">
        <f t="shared" si="8"/>
        <v>ГБОУ СОШ №489</v>
      </c>
      <c r="C71" s="19">
        <f>VLOOKUP(B71,Списки!$C$1:$E$38,2,FALSE)</f>
        <v>11489</v>
      </c>
      <c r="D71" s="19" t="str">
        <f>VLOOKUP(B71,Списки!$C$1:$E$38,3,FALSE)</f>
        <v>СОШ</v>
      </c>
      <c r="E71" s="15"/>
      <c r="F71" s="8">
        <f t="shared" si="9"/>
        <v>0</v>
      </c>
      <c r="G71" s="8">
        <f t="shared" si="10"/>
        <v>0</v>
      </c>
      <c r="H71" s="8">
        <f t="shared" si="5"/>
        <v>11489068</v>
      </c>
      <c r="I71" s="32"/>
      <c r="J71" s="32"/>
      <c r="K71" s="33"/>
      <c r="L71" s="32"/>
      <c r="M71" s="33"/>
      <c r="N71" s="32"/>
      <c r="O71" s="32"/>
      <c r="P71" s="32"/>
      <c r="Q71" s="32"/>
      <c r="R71" s="32"/>
      <c r="S71" s="34">
        <f t="shared" si="7"/>
        <v>0</v>
      </c>
    </row>
    <row r="72" spans="1:19" ht="26.25" customHeight="1" x14ac:dyDescent="0.25">
      <c r="A72" s="9" t="str">
        <f t="shared" si="6"/>
        <v>Московский</v>
      </c>
      <c r="B72" s="8" t="str">
        <f t="shared" si="8"/>
        <v>ГБОУ СОШ №489</v>
      </c>
      <c r="C72" s="19">
        <f>VLOOKUP(B72,Списки!$C$1:$E$38,2,FALSE)</f>
        <v>11489</v>
      </c>
      <c r="D72" s="19" t="str">
        <f>VLOOKUP(B72,Списки!$C$1:$E$38,3,FALSE)</f>
        <v>СОШ</v>
      </c>
      <c r="E72" s="15"/>
      <c r="F72" s="8">
        <f t="shared" si="9"/>
        <v>0</v>
      </c>
      <c r="G72" s="8">
        <f t="shared" si="10"/>
        <v>0</v>
      </c>
      <c r="H72" s="8">
        <f t="shared" si="5"/>
        <v>11489069</v>
      </c>
      <c r="I72" s="32"/>
      <c r="J72" s="32"/>
      <c r="K72" s="33"/>
      <c r="L72" s="32"/>
      <c r="M72" s="33"/>
      <c r="N72" s="32"/>
      <c r="O72" s="32"/>
      <c r="P72" s="32"/>
      <c r="Q72" s="32"/>
      <c r="R72" s="32"/>
      <c r="S72" s="34">
        <f t="shared" si="7"/>
        <v>0</v>
      </c>
    </row>
    <row r="73" spans="1:19" ht="26.25" customHeight="1" x14ac:dyDescent="0.25">
      <c r="A73" s="9" t="str">
        <f t="shared" si="6"/>
        <v>Московский</v>
      </c>
      <c r="B73" s="8" t="str">
        <f t="shared" si="8"/>
        <v>ГБОУ СОШ №489</v>
      </c>
      <c r="C73" s="19">
        <f>VLOOKUP(B73,Списки!$C$1:$E$38,2,FALSE)</f>
        <v>11489</v>
      </c>
      <c r="D73" s="19" t="str">
        <f>VLOOKUP(B73,Списки!$C$1:$E$38,3,FALSE)</f>
        <v>СОШ</v>
      </c>
      <c r="E73" s="15"/>
      <c r="F73" s="8">
        <f t="shared" si="9"/>
        <v>0</v>
      </c>
      <c r="G73" s="8">
        <f t="shared" si="10"/>
        <v>0</v>
      </c>
      <c r="H73" s="8">
        <f t="shared" ref="H73:H136" si="11">H72+1</f>
        <v>11489070</v>
      </c>
      <c r="I73" s="32"/>
      <c r="J73" s="32"/>
      <c r="K73" s="33"/>
      <c r="L73" s="32"/>
      <c r="M73" s="33"/>
      <c r="N73" s="32"/>
      <c r="O73" s="32"/>
      <c r="P73" s="32"/>
      <c r="Q73" s="32"/>
      <c r="R73" s="32"/>
      <c r="S73" s="34">
        <f t="shared" si="7"/>
        <v>0</v>
      </c>
    </row>
    <row r="74" spans="1:19" ht="26.25" customHeight="1" x14ac:dyDescent="0.25">
      <c r="A74" s="9" t="str">
        <f t="shared" si="6"/>
        <v>Московский</v>
      </c>
      <c r="B74" s="8" t="str">
        <f t="shared" si="8"/>
        <v>ГБОУ СОШ №489</v>
      </c>
      <c r="C74" s="19">
        <f>VLOOKUP(B74,Списки!$C$1:$E$38,2,FALSE)</f>
        <v>11489</v>
      </c>
      <c r="D74" s="19" t="str">
        <f>VLOOKUP(B74,Списки!$C$1:$E$38,3,FALSE)</f>
        <v>СОШ</v>
      </c>
      <c r="E74" s="15"/>
      <c r="F74" s="8">
        <f t="shared" si="9"/>
        <v>0</v>
      </c>
      <c r="G74" s="8">
        <f t="shared" si="10"/>
        <v>0</v>
      </c>
      <c r="H74" s="8">
        <f t="shared" si="11"/>
        <v>11489071</v>
      </c>
      <c r="I74" s="32"/>
      <c r="J74" s="32"/>
      <c r="K74" s="33"/>
      <c r="L74" s="32"/>
      <c r="M74" s="33"/>
      <c r="N74" s="32"/>
      <c r="O74" s="32"/>
      <c r="P74" s="32"/>
      <c r="Q74" s="32"/>
      <c r="R74" s="32"/>
      <c r="S74" s="34">
        <f t="shared" si="7"/>
        <v>0</v>
      </c>
    </row>
    <row r="75" spans="1:19" ht="26.25" customHeight="1" x14ac:dyDescent="0.25">
      <c r="A75" s="9" t="str">
        <f t="shared" si="6"/>
        <v>Московский</v>
      </c>
      <c r="B75" s="8" t="str">
        <f t="shared" si="8"/>
        <v>ГБОУ СОШ №489</v>
      </c>
      <c r="C75" s="19">
        <f>VLOOKUP(B75,Списки!$C$1:$E$38,2,FALSE)</f>
        <v>11489</v>
      </c>
      <c r="D75" s="19" t="str">
        <f>VLOOKUP(B75,Списки!$C$1:$E$38,3,FALSE)</f>
        <v>СОШ</v>
      </c>
      <c r="E75" s="15"/>
      <c r="F75" s="8">
        <f t="shared" si="9"/>
        <v>0</v>
      </c>
      <c r="G75" s="8">
        <f t="shared" si="10"/>
        <v>0</v>
      </c>
      <c r="H75" s="8">
        <f t="shared" si="11"/>
        <v>11489072</v>
      </c>
      <c r="I75" s="32"/>
      <c r="J75" s="32"/>
      <c r="K75" s="33"/>
      <c r="L75" s="32"/>
      <c r="M75" s="33"/>
      <c r="N75" s="32"/>
      <c r="O75" s="32"/>
      <c r="P75" s="32"/>
      <c r="Q75" s="32"/>
      <c r="R75" s="32"/>
      <c r="S75" s="34">
        <f t="shared" si="7"/>
        <v>0</v>
      </c>
    </row>
    <row r="76" spans="1:19" ht="26.25" customHeight="1" x14ac:dyDescent="0.25">
      <c r="A76" s="9" t="str">
        <f t="shared" si="6"/>
        <v>Московский</v>
      </c>
      <c r="B76" s="8" t="str">
        <f t="shared" si="8"/>
        <v>ГБОУ СОШ №489</v>
      </c>
      <c r="C76" s="19">
        <f>VLOOKUP(B76,Списки!$C$1:$E$38,2,FALSE)</f>
        <v>11489</v>
      </c>
      <c r="D76" s="19" t="str">
        <f>VLOOKUP(B76,Списки!$C$1:$E$38,3,FALSE)</f>
        <v>СОШ</v>
      </c>
      <c r="E76" s="15"/>
      <c r="F76" s="8">
        <f t="shared" si="9"/>
        <v>0</v>
      </c>
      <c r="G76" s="8">
        <f t="shared" si="10"/>
        <v>0</v>
      </c>
      <c r="H76" s="8">
        <f t="shared" si="11"/>
        <v>11489073</v>
      </c>
      <c r="I76" s="32"/>
      <c r="J76" s="32"/>
      <c r="K76" s="33"/>
      <c r="L76" s="32"/>
      <c r="M76" s="33"/>
      <c r="N76" s="32"/>
      <c r="O76" s="32"/>
      <c r="P76" s="32"/>
      <c r="Q76" s="32"/>
      <c r="R76" s="32"/>
      <c r="S76" s="34">
        <f t="shared" si="7"/>
        <v>0</v>
      </c>
    </row>
    <row r="77" spans="1:19" ht="26.25" customHeight="1" x14ac:dyDescent="0.25">
      <c r="A77" s="9" t="str">
        <f t="shared" si="6"/>
        <v>Московский</v>
      </c>
      <c r="B77" s="8" t="str">
        <f t="shared" si="8"/>
        <v>ГБОУ СОШ №489</v>
      </c>
      <c r="C77" s="19">
        <f>VLOOKUP(B77,Списки!$C$1:$E$38,2,FALSE)</f>
        <v>11489</v>
      </c>
      <c r="D77" s="19" t="str">
        <f>VLOOKUP(B77,Списки!$C$1:$E$38,3,FALSE)</f>
        <v>СОШ</v>
      </c>
      <c r="E77" s="15"/>
      <c r="F77" s="8">
        <f t="shared" si="9"/>
        <v>0</v>
      </c>
      <c r="G77" s="8">
        <f t="shared" si="10"/>
        <v>0</v>
      </c>
      <c r="H77" s="8">
        <f t="shared" si="11"/>
        <v>11489074</v>
      </c>
      <c r="I77" s="32"/>
      <c r="J77" s="32"/>
      <c r="K77" s="33"/>
      <c r="L77" s="32"/>
      <c r="M77" s="33"/>
      <c r="N77" s="32"/>
      <c r="O77" s="32"/>
      <c r="P77" s="32"/>
      <c r="Q77" s="32"/>
      <c r="R77" s="32"/>
      <c r="S77" s="34">
        <f t="shared" si="7"/>
        <v>0</v>
      </c>
    </row>
    <row r="78" spans="1:19" ht="26.25" customHeight="1" x14ac:dyDescent="0.25">
      <c r="A78" s="9" t="str">
        <f t="shared" si="6"/>
        <v>Московский</v>
      </c>
      <c r="B78" s="8" t="str">
        <f t="shared" si="8"/>
        <v>ГБОУ СОШ №489</v>
      </c>
      <c r="C78" s="19">
        <f>VLOOKUP(B78,Списки!$C$1:$E$38,2,FALSE)</f>
        <v>11489</v>
      </c>
      <c r="D78" s="19" t="str">
        <f>VLOOKUP(B78,Списки!$C$1:$E$38,3,FALSE)</f>
        <v>СОШ</v>
      </c>
      <c r="E78" s="15"/>
      <c r="F78" s="8">
        <f t="shared" si="9"/>
        <v>0</v>
      </c>
      <c r="G78" s="8">
        <f t="shared" si="10"/>
        <v>0</v>
      </c>
      <c r="H78" s="8">
        <f t="shared" si="11"/>
        <v>11489075</v>
      </c>
      <c r="I78" s="32"/>
      <c r="J78" s="32"/>
      <c r="K78" s="33"/>
      <c r="L78" s="32"/>
      <c r="M78" s="33"/>
      <c r="N78" s="32"/>
      <c r="O78" s="32"/>
      <c r="P78" s="32"/>
      <c r="Q78" s="32"/>
      <c r="R78" s="32"/>
      <c r="S78" s="34">
        <f t="shared" si="7"/>
        <v>0</v>
      </c>
    </row>
    <row r="79" spans="1:19" ht="26.25" customHeight="1" x14ac:dyDescent="0.25">
      <c r="A79" s="9" t="str">
        <f t="shared" si="6"/>
        <v>Московский</v>
      </c>
      <c r="B79" s="8" t="str">
        <f t="shared" si="8"/>
        <v>ГБОУ СОШ №489</v>
      </c>
      <c r="C79" s="19">
        <f>VLOOKUP(B79,Списки!$C$1:$E$38,2,FALSE)</f>
        <v>11489</v>
      </c>
      <c r="D79" s="19" t="str">
        <f>VLOOKUP(B79,Списки!$C$1:$E$38,3,FALSE)</f>
        <v>СОШ</v>
      </c>
      <c r="E79" s="15"/>
      <c r="F79" s="8">
        <f t="shared" si="9"/>
        <v>0</v>
      </c>
      <c r="G79" s="8">
        <f t="shared" si="10"/>
        <v>0</v>
      </c>
      <c r="H79" s="8">
        <f t="shared" si="11"/>
        <v>11489076</v>
      </c>
      <c r="I79" s="32"/>
      <c r="J79" s="32"/>
      <c r="K79" s="33"/>
      <c r="L79" s="32"/>
      <c r="M79" s="33"/>
      <c r="N79" s="32"/>
      <c r="O79" s="32"/>
      <c r="P79" s="32"/>
      <c r="Q79" s="32"/>
      <c r="R79" s="32"/>
      <c r="S79" s="34">
        <f t="shared" si="7"/>
        <v>0</v>
      </c>
    </row>
    <row r="80" spans="1:19" ht="26.25" customHeight="1" x14ac:dyDescent="0.25">
      <c r="A80" s="9" t="str">
        <f t="shared" si="6"/>
        <v>Московский</v>
      </c>
      <c r="B80" s="8" t="str">
        <f t="shared" si="8"/>
        <v>ГБОУ СОШ №489</v>
      </c>
      <c r="C80" s="19">
        <f>VLOOKUP(B80,Списки!$C$1:$E$38,2,FALSE)</f>
        <v>11489</v>
      </c>
      <c r="D80" s="19" t="str">
        <f>VLOOKUP(B80,Списки!$C$1:$E$38,3,FALSE)</f>
        <v>СОШ</v>
      </c>
      <c r="E80" s="15"/>
      <c r="F80" s="8">
        <f t="shared" si="9"/>
        <v>0</v>
      </c>
      <c r="G80" s="8">
        <f t="shared" si="10"/>
        <v>0</v>
      </c>
      <c r="H80" s="8">
        <f t="shared" si="11"/>
        <v>11489077</v>
      </c>
      <c r="I80" s="32"/>
      <c r="J80" s="32"/>
      <c r="K80" s="33"/>
      <c r="L80" s="32"/>
      <c r="M80" s="33"/>
      <c r="N80" s="32"/>
      <c r="O80" s="32"/>
      <c r="P80" s="32"/>
      <c r="Q80" s="32"/>
      <c r="R80" s="32"/>
      <c r="S80" s="34">
        <f t="shared" si="7"/>
        <v>0</v>
      </c>
    </row>
    <row r="81" spans="1:19" ht="26.25" customHeight="1" x14ac:dyDescent="0.25">
      <c r="A81" s="9" t="str">
        <f t="shared" si="6"/>
        <v>Московский</v>
      </c>
      <c r="B81" s="8" t="str">
        <f t="shared" si="8"/>
        <v>ГБОУ СОШ №489</v>
      </c>
      <c r="C81" s="19">
        <f>VLOOKUP(B81,Списки!$C$1:$E$38,2,FALSE)</f>
        <v>11489</v>
      </c>
      <c r="D81" s="19" t="str">
        <f>VLOOKUP(B81,Списки!$C$1:$E$38,3,FALSE)</f>
        <v>СОШ</v>
      </c>
      <c r="E81" s="15"/>
      <c r="F81" s="8">
        <f t="shared" si="9"/>
        <v>0</v>
      </c>
      <c r="G81" s="8">
        <f t="shared" si="10"/>
        <v>0</v>
      </c>
      <c r="H81" s="8">
        <f t="shared" si="11"/>
        <v>11489078</v>
      </c>
      <c r="I81" s="32"/>
      <c r="J81" s="32"/>
      <c r="K81" s="33"/>
      <c r="L81" s="32"/>
      <c r="M81" s="33"/>
      <c r="N81" s="32"/>
      <c r="O81" s="32"/>
      <c r="P81" s="32"/>
      <c r="Q81" s="32"/>
      <c r="R81" s="32"/>
      <c r="S81" s="34">
        <f t="shared" si="7"/>
        <v>0</v>
      </c>
    </row>
    <row r="82" spans="1:19" ht="26.25" customHeight="1" x14ac:dyDescent="0.25">
      <c r="A82" s="9" t="str">
        <f t="shared" si="6"/>
        <v>Московский</v>
      </c>
      <c r="B82" s="8" t="str">
        <f t="shared" si="8"/>
        <v>ГБОУ СОШ №489</v>
      </c>
      <c r="C82" s="19">
        <f>VLOOKUP(B82,Списки!$C$1:$E$38,2,FALSE)</f>
        <v>11489</v>
      </c>
      <c r="D82" s="19" t="str">
        <f>VLOOKUP(B82,Списки!$C$1:$E$38,3,FALSE)</f>
        <v>СОШ</v>
      </c>
      <c r="E82" s="15"/>
      <c r="F82" s="8">
        <f t="shared" si="9"/>
        <v>0</v>
      </c>
      <c r="G82" s="8">
        <f t="shared" si="10"/>
        <v>0</v>
      </c>
      <c r="H82" s="8">
        <f t="shared" si="11"/>
        <v>11489079</v>
      </c>
      <c r="I82" s="32"/>
      <c r="J82" s="32"/>
      <c r="K82" s="33"/>
      <c r="L82" s="32"/>
      <c r="M82" s="33"/>
      <c r="N82" s="32"/>
      <c r="O82" s="32"/>
      <c r="P82" s="32"/>
      <c r="Q82" s="32"/>
      <c r="R82" s="32"/>
      <c r="S82" s="34">
        <f t="shared" si="7"/>
        <v>0</v>
      </c>
    </row>
    <row r="83" spans="1:19" ht="26.25" customHeight="1" x14ac:dyDescent="0.25">
      <c r="A83" s="9" t="str">
        <f t="shared" si="6"/>
        <v>Московский</v>
      </c>
      <c r="B83" s="8" t="str">
        <f t="shared" si="8"/>
        <v>ГБОУ СОШ №489</v>
      </c>
      <c r="C83" s="19">
        <f>VLOOKUP(B83,Списки!$C$1:$E$38,2,FALSE)</f>
        <v>11489</v>
      </c>
      <c r="D83" s="19" t="str">
        <f>VLOOKUP(B83,Списки!$C$1:$E$38,3,FALSE)</f>
        <v>СОШ</v>
      </c>
      <c r="E83" s="15"/>
      <c r="F83" s="8">
        <f t="shared" si="9"/>
        <v>0</v>
      </c>
      <c r="G83" s="8">
        <f t="shared" si="10"/>
        <v>0</v>
      </c>
      <c r="H83" s="8">
        <f t="shared" si="11"/>
        <v>11489080</v>
      </c>
      <c r="I83" s="32"/>
      <c r="J83" s="32"/>
      <c r="K83" s="33"/>
      <c r="L83" s="32"/>
      <c r="M83" s="33"/>
      <c r="N83" s="32"/>
      <c r="O83" s="32"/>
      <c r="P83" s="32"/>
      <c r="Q83" s="32"/>
      <c r="R83" s="32"/>
      <c r="S83" s="34">
        <f t="shared" si="7"/>
        <v>0</v>
      </c>
    </row>
    <row r="84" spans="1:19" ht="26.25" customHeight="1" x14ac:dyDescent="0.25">
      <c r="A84" s="9" t="str">
        <f t="shared" si="6"/>
        <v>Московский</v>
      </c>
      <c r="B84" s="8" t="str">
        <f t="shared" si="8"/>
        <v>ГБОУ СОШ №489</v>
      </c>
      <c r="C84" s="19">
        <f>VLOOKUP(B84,Списки!$C$1:$E$38,2,FALSE)</f>
        <v>11489</v>
      </c>
      <c r="D84" s="19" t="str">
        <f>VLOOKUP(B84,Списки!$C$1:$E$38,3,FALSE)</f>
        <v>СОШ</v>
      </c>
      <c r="E84" s="15"/>
      <c r="F84" s="8">
        <f t="shared" si="9"/>
        <v>0</v>
      </c>
      <c r="G84" s="8">
        <f t="shared" si="10"/>
        <v>0</v>
      </c>
      <c r="H84" s="8">
        <f t="shared" si="11"/>
        <v>11489081</v>
      </c>
      <c r="I84" s="32"/>
      <c r="J84" s="32"/>
      <c r="K84" s="33"/>
      <c r="L84" s="32"/>
      <c r="M84" s="33"/>
      <c r="N84" s="32"/>
      <c r="O84" s="32"/>
      <c r="P84" s="32"/>
      <c r="Q84" s="32"/>
      <c r="R84" s="32"/>
      <c r="S84" s="34">
        <f t="shared" si="7"/>
        <v>0</v>
      </c>
    </row>
    <row r="85" spans="1:19" ht="26.25" customHeight="1" x14ac:dyDescent="0.25">
      <c r="A85" s="9" t="str">
        <f t="shared" si="6"/>
        <v>Московский</v>
      </c>
      <c r="B85" s="8" t="str">
        <f t="shared" si="8"/>
        <v>ГБОУ СОШ №489</v>
      </c>
      <c r="C85" s="19">
        <f>VLOOKUP(B85,Списки!$C$1:$E$38,2,FALSE)</f>
        <v>11489</v>
      </c>
      <c r="D85" s="19" t="str">
        <f>VLOOKUP(B85,Списки!$C$1:$E$38,3,FALSE)</f>
        <v>СОШ</v>
      </c>
      <c r="E85" s="15"/>
      <c r="F85" s="8">
        <f t="shared" si="9"/>
        <v>0</v>
      </c>
      <c r="G85" s="8">
        <f t="shared" si="10"/>
        <v>0</v>
      </c>
      <c r="H85" s="8">
        <f t="shared" si="11"/>
        <v>11489082</v>
      </c>
      <c r="I85" s="32"/>
      <c r="J85" s="32"/>
      <c r="K85" s="33"/>
      <c r="L85" s="32"/>
      <c r="M85" s="33"/>
      <c r="N85" s="32"/>
      <c r="O85" s="32"/>
      <c r="P85" s="32"/>
      <c r="Q85" s="32"/>
      <c r="R85" s="32"/>
      <c r="S85" s="34">
        <f t="shared" si="7"/>
        <v>0</v>
      </c>
    </row>
    <row r="86" spans="1:19" ht="26.25" customHeight="1" x14ac:dyDescent="0.25">
      <c r="A86" s="9" t="str">
        <f t="shared" si="6"/>
        <v>Московский</v>
      </c>
      <c r="B86" s="8" t="str">
        <f t="shared" si="8"/>
        <v>ГБОУ СОШ №489</v>
      </c>
      <c r="C86" s="19">
        <f>VLOOKUP(B86,Списки!$C$1:$E$38,2,FALSE)</f>
        <v>11489</v>
      </c>
      <c r="D86" s="19" t="str">
        <f>VLOOKUP(B86,Списки!$C$1:$E$38,3,FALSE)</f>
        <v>СОШ</v>
      </c>
      <c r="E86" s="15"/>
      <c r="F86" s="8">
        <f t="shared" si="9"/>
        <v>0</v>
      </c>
      <c r="G86" s="8">
        <f t="shared" si="10"/>
        <v>0</v>
      </c>
      <c r="H86" s="8">
        <f t="shared" si="11"/>
        <v>11489083</v>
      </c>
      <c r="I86" s="32"/>
      <c r="J86" s="32"/>
      <c r="K86" s="33"/>
      <c r="L86" s="32"/>
      <c r="M86" s="33"/>
      <c r="N86" s="32"/>
      <c r="O86" s="32"/>
      <c r="P86" s="32"/>
      <c r="Q86" s="32"/>
      <c r="R86" s="32"/>
      <c r="S86" s="34">
        <f t="shared" si="7"/>
        <v>0</v>
      </c>
    </row>
    <row r="87" spans="1:19" ht="26.25" customHeight="1" x14ac:dyDescent="0.25">
      <c r="A87" s="9" t="str">
        <f t="shared" si="6"/>
        <v>Московский</v>
      </c>
      <c r="B87" s="8" t="str">
        <f t="shared" si="8"/>
        <v>ГБОУ СОШ №489</v>
      </c>
      <c r="C87" s="19">
        <f>VLOOKUP(B87,Списки!$C$1:$E$38,2,FALSE)</f>
        <v>11489</v>
      </c>
      <c r="D87" s="19" t="str">
        <f>VLOOKUP(B87,Списки!$C$1:$E$38,3,FALSE)</f>
        <v>СОШ</v>
      </c>
      <c r="E87" s="15"/>
      <c r="F87" s="8">
        <f t="shared" si="9"/>
        <v>0</v>
      </c>
      <c r="G87" s="8">
        <f t="shared" si="10"/>
        <v>0</v>
      </c>
      <c r="H87" s="8">
        <f t="shared" si="11"/>
        <v>11489084</v>
      </c>
      <c r="I87" s="32"/>
      <c r="J87" s="32"/>
      <c r="K87" s="33"/>
      <c r="L87" s="32"/>
      <c r="M87" s="33"/>
      <c r="N87" s="32"/>
      <c r="O87" s="32"/>
      <c r="P87" s="32"/>
      <c r="Q87" s="32"/>
      <c r="R87" s="32"/>
      <c r="S87" s="34">
        <f t="shared" si="7"/>
        <v>0</v>
      </c>
    </row>
    <row r="88" spans="1:19" ht="26.25" customHeight="1" x14ac:dyDescent="0.25">
      <c r="A88" s="9" t="str">
        <f t="shared" si="6"/>
        <v>Московский</v>
      </c>
      <c r="B88" s="8" t="str">
        <f t="shared" si="8"/>
        <v>ГБОУ СОШ №489</v>
      </c>
      <c r="C88" s="19">
        <f>VLOOKUP(B88,Списки!$C$1:$E$38,2,FALSE)</f>
        <v>11489</v>
      </c>
      <c r="D88" s="19" t="str">
        <f>VLOOKUP(B88,Списки!$C$1:$E$38,3,FALSE)</f>
        <v>СОШ</v>
      </c>
      <c r="E88" s="15"/>
      <c r="F88" s="8">
        <f t="shared" si="9"/>
        <v>0</v>
      </c>
      <c r="G88" s="8">
        <f t="shared" si="10"/>
        <v>0</v>
      </c>
      <c r="H88" s="8">
        <f t="shared" si="11"/>
        <v>11489085</v>
      </c>
      <c r="I88" s="32"/>
      <c r="J88" s="32"/>
      <c r="K88" s="33"/>
      <c r="L88" s="32"/>
      <c r="M88" s="33"/>
      <c r="N88" s="32"/>
      <c r="O88" s="32"/>
      <c r="P88" s="32"/>
      <c r="Q88" s="32"/>
      <c r="R88" s="32"/>
      <c r="S88" s="34">
        <f t="shared" si="7"/>
        <v>0</v>
      </c>
    </row>
    <row r="89" spans="1:19" ht="26.25" customHeight="1" x14ac:dyDescent="0.25">
      <c r="A89" s="9" t="str">
        <f t="shared" si="6"/>
        <v>Московский</v>
      </c>
      <c r="B89" s="8" t="str">
        <f t="shared" si="8"/>
        <v>ГБОУ СОШ №489</v>
      </c>
      <c r="C89" s="19">
        <f>VLOOKUP(B89,Списки!$C$1:$E$38,2,FALSE)</f>
        <v>11489</v>
      </c>
      <c r="D89" s="19" t="str">
        <f>VLOOKUP(B89,Списки!$C$1:$E$38,3,FALSE)</f>
        <v>СОШ</v>
      </c>
      <c r="E89" s="15"/>
      <c r="F89" s="8">
        <f t="shared" si="9"/>
        <v>0</v>
      </c>
      <c r="G89" s="8">
        <f t="shared" si="10"/>
        <v>0</v>
      </c>
      <c r="H89" s="8">
        <f t="shared" si="11"/>
        <v>11489086</v>
      </c>
      <c r="I89" s="32"/>
      <c r="J89" s="32"/>
      <c r="K89" s="33"/>
      <c r="L89" s="32"/>
      <c r="M89" s="33"/>
      <c r="N89" s="32"/>
      <c r="O89" s="32"/>
      <c r="P89" s="32"/>
      <c r="Q89" s="32"/>
      <c r="R89" s="32"/>
      <c r="S89" s="34">
        <f t="shared" si="7"/>
        <v>0</v>
      </c>
    </row>
    <row r="90" spans="1:19" ht="26.25" customHeight="1" x14ac:dyDescent="0.25">
      <c r="A90" s="9" t="str">
        <f t="shared" si="6"/>
        <v>Московский</v>
      </c>
      <c r="B90" s="8" t="str">
        <f t="shared" si="8"/>
        <v>ГБОУ СОШ №489</v>
      </c>
      <c r="C90" s="19">
        <f>VLOOKUP(B90,Списки!$C$1:$E$38,2,FALSE)</f>
        <v>11489</v>
      </c>
      <c r="D90" s="19" t="str">
        <f>VLOOKUP(B90,Списки!$C$1:$E$38,3,FALSE)</f>
        <v>СОШ</v>
      </c>
      <c r="E90" s="15"/>
      <c r="F90" s="8">
        <f t="shared" si="9"/>
        <v>0</v>
      </c>
      <c r="G90" s="8">
        <f t="shared" si="10"/>
        <v>0</v>
      </c>
      <c r="H90" s="8">
        <f t="shared" si="11"/>
        <v>11489087</v>
      </c>
      <c r="I90" s="32"/>
      <c r="J90" s="32"/>
      <c r="K90" s="33"/>
      <c r="L90" s="32"/>
      <c r="M90" s="33"/>
      <c r="N90" s="32"/>
      <c r="O90" s="32"/>
      <c r="P90" s="32"/>
      <c r="Q90" s="32"/>
      <c r="R90" s="32"/>
      <c r="S90" s="34">
        <f t="shared" si="7"/>
        <v>0</v>
      </c>
    </row>
    <row r="91" spans="1:19" ht="26.25" customHeight="1" x14ac:dyDescent="0.25">
      <c r="A91" s="9" t="str">
        <f t="shared" si="6"/>
        <v>Московский</v>
      </c>
      <c r="B91" s="8" t="str">
        <f t="shared" si="8"/>
        <v>ГБОУ СОШ №489</v>
      </c>
      <c r="C91" s="19">
        <f>VLOOKUP(B91,Списки!$C$1:$E$38,2,FALSE)</f>
        <v>11489</v>
      </c>
      <c r="D91" s="19" t="str">
        <f>VLOOKUP(B91,Списки!$C$1:$E$38,3,FALSE)</f>
        <v>СОШ</v>
      </c>
      <c r="E91" s="15"/>
      <c r="F91" s="8">
        <f t="shared" si="9"/>
        <v>0</v>
      </c>
      <c r="G91" s="8">
        <f t="shared" si="10"/>
        <v>0</v>
      </c>
      <c r="H91" s="8">
        <f t="shared" si="11"/>
        <v>11489088</v>
      </c>
      <c r="I91" s="32"/>
      <c r="J91" s="32"/>
      <c r="K91" s="33"/>
      <c r="L91" s="32"/>
      <c r="M91" s="33"/>
      <c r="N91" s="32"/>
      <c r="O91" s="32"/>
      <c r="P91" s="32"/>
      <c r="Q91" s="32"/>
      <c r="R91" s="32"/>
      <c r="S91" s="34">
        <f t="shared" si="7"/>
        <v>0</v>
      </c>
    </row>
    <row r="92" spans="1:19" ht="26.25" customHeight="1" x14ac:dyDescent="0.25">
      <c r="A92" s="9" t="str">
        <f t="shared" si="6"/>
        <v>Московский</v>
      </c>
      <c r="B92" s="8" t="str">
        <f t="shared" si="8"/>
        <v>ГБОУ СОШ №489</v>
      </c>
      <c r="C92" s="19">
        <f>VLOOKUP(B92,Списки!$C$1:$E$38,2,FALSE)</f>
        <v>11489</v>
      </c>
      <c r="D92" s="19" t="str">
        <f>VLOOKUP(B92,Списки!$C$1:$E$38,3,FALSE)</f>
        <v>СОШ</v>
      </c>
      <c r="E92" s="15"/>
      <c r="F92" s="8">
        <f t="shared" si="9"/>
        <v>0</v>
      </c>
      <c r="G92" s="8">
        <f t="shared" si="10"/>
        <v>0</v>
      </c>
      <c r="H92" s="8">
        <f t="shared" si="11"/>
        <v>11489089</v>
      </c>
      <c r="I92" s="32"/>
      <c r="J92" s="32"/>
      <c r="K92" s="33"/>
      <c r="L92" s="32"/>
      <c r="M92" s="33"/>
      <c r="N92" s="32"/>
      <c r="O92" s="32"/>
      <c r="P92" s="32"/>
      <c r="Q92" s="32"/>
      <c r="R92" s="32"/>
      <c r="S92" s="34">
        <f t="shared" si="7"/>
        <v>0</v>
      </c>
    </row>
    <row r="93" spans="1:19" ht="26.25" customHeight="1" x14ac:dyDescent="0.25">
      <c r="A93" s="9" t="str">
        <f t="shared" si="6"/>
        <v>Московский</v>
      </c>
      <c r="B93" s="8" t="str">
        <f t="shared" si="8"/>
        <v>ГБОУ СОШ №489</v>
      </c>
      <c r="C93" s="19">
        <f>VLOOKUP(B93,Списки!$C$1:$E$38,2,FALSE)</f>
        <v>11489</v>
      </c>
      <c r="D93" s="19" t="str">
        <f>VLOOKUP(B93,Списки!$C$1:$E$38,3,FALSE)</f>
        <v>СОШ</v>
      </c>
      <c r="E93" s="15"/>
      <c r="F93" s="8">
        <f t="shared" si="9"/>
        <v>0</v>
      </c>
      <c r="G93" s="8">
        <f t="shared" si="10"/>
        <v>0</v>
      </c>
      <c r="H93" s="8">
        <f t="shared" si="11"/>
        <v>11489090</v>
      </c>
      <c r="I93" s="32"/>
      <c r="J93" s="32"/>
      <c r="K93" s="33"/>
      <c r="L93" s="32"/>
      <c r="M93" s="33"/>
      <c r="N93" s="32"/>
      <c r="O93" s="32"/>
      <c r="P93" s="32"/>
      <c r="Q93" s="32"/>
      <c r="R93" s="32"/>
      <c r="S93" s="34">
        <f t="shared" si="7"/>
        <v>0</v>
      </c>
    </row>
    <row r="94" spans="1:19" ht="26.25" customHeight="1" x14ac:dyDescent="0.25">
      <c r="A94" s="9" t="str">
        <f t="shared" si="6"/>
        <v>Московский</v>
      </c>
      <c r="B94" s="8" t="str">
        <f t="shared" si="8"/>
        <v>ГБОУ СОШ №489</v>
      </c>
      <c r="C94" s="19">
        <f>VLOOKUP(B94,Списки!$C$1:$E$38,2,FALSE)</f>
        <v>11489</v>
      </c>
      <c r="D94" s="19" t="str">
        <f>VLOOKUP(B94,Списки!$C$1:$E$38,3,FALSE)</f>
        <v>СОШ</v>
      </c>
      <c r="E94" s="15"/>
      <c r="F94" s="8">
        <f t="shared" si="9"/>
        <v>0</v>
      </c>
      <c r="G94" s="8">
        <f t="shared" si="10"/>
        <v>0</v>
      </c>
      <c r="H94" s="8">
        <f t="shared" si="11"/>
        <v>11489091</v>
      </c>
      <c r="I94" s="32"/>
      <c r="J94" s="32"/>
      <c r="K94" s="33"/>
      <c r="L94" s="32"/>
      <c r="M94" s="33"/>
      <c r="N94" s="32"/>
      <c r="O94" s="32"/>
      <c r="P94" s="32"/>
      <c r="Q94" s="32"/>
      <c r="R94" s="32"/>
      <c r="S94" s="34">
        <f t="shared" si="7"/>
        <v>0</v>
      </c>
    </row>
    <row r="95" spans="1:19" ht="26.25" customHeight="1" x14ac:dyDescent="0.25">
      <c r="A95" s="9" t="str">
        <f t="shared" si="6"/>
        <v>Московский</v>
      </c>
      <c r="B95" s="8" t="str">
        <f t="shared" si="8"/>
        <v>ГБОУ СОШ №489</v>
      </c>
      <c r="C95" s="19">
        <f>VLOOKUP(B95,Списки!$C$1:$E$38,2,FALSE)</f>
        <v>11489</v>
      </c>
      <c r="D95" s="19" t="str">
        <f>VLOOKUP(B95,Списки!$C$1:$E$38,3,FALSE)</f>
        <v>СОШ</v>
      </c>
      <c r="E95" s="15"/>
      <c r="F95" s="8">
        <f t="shared" si="9"/>
        <v>0</v>
      </c>
      <c r="G95" s="8">
        <f t="shared" si="10"/>
        <v>0</v>
      </c>
      <c r="H95" s="8">
        <f t="shared" si="11"/>
        <v>11489092</v>
      </c>
      <c r="I95" s="32"/>
      <c r="J95" s="32"/>
      <c r="K95" s="33"/>
      <c r="L95" s="32"/>
      <c r="M95" s="33"/>
      <c r="N95" s="32"/>
      <c r="O95" s="32"/>
      <c r="P95" s="32"/>
      <c r="Q95" s="32"/>
      <c r="R95" s="32"/>
      <c r="S95" s="34">
        <f t="shared" si="7"/>
        <v>0</v>
      </c>
    </row>
    <row r="96" spans="1:19" ht="26.25" customHeight="1" x14ac:dyDescent="0.25">
      <c r="A96" s="9" t="str">
        <f t="shared" si="6"/>
        <v>Московский</v>
      </c>
      <c r="B96" s="8" t="str">
        <f t="shared" si="8"/>
        <v>ГБОУ СОШ №489</v>
      </c>
      <c r="C96" s="19">
        <f>VLOOKUP(B96,Списки!$C$1:$E$38,2,FALSE)</f>
        <v>11489</v>
      </c>
      <c r="D96" s="19" t="str">
        <f>VLOOKUP(B96,Списки!$C$1:$E$38,3,FALSE)</f>
        <v>СОШ</v>
      </c>
      <c r="E96" s="15"/>
      <c r="F96" s="8">
        <f t="shared" si="9"/>
        <v>0</v>
      </c>
      <c r="G96" s="8">
        <f t="shared" si="10"/>
        <v>0</v>
      </c>
      <c r="H96" s="8">
        <f t="shared" si="11"/>
        <v>11489093</v>
      </c>
      <c r="I96" s="32"/>
      <c r="J96" s="32"/>
      <c r="K96" s="33"/>
      <c r="L96" s="32"/>
      <c r="M96" s="33"/>
      <c r="N96" s="32"/>
      <c r="O96" s="32"/>
      <c r="P96" s="32"/>
      <c r="Q96" s="32"/>
      <c r="R96" s="32"/>
      <c r="S96" s="34">
        <f t="shared" si="7"/>
        <v>0</v>
      </c>
    </row>
    <row r="97" spans="1:19" ht="26.25" customHeight="1" x14ac:dyDescent="0.25">
      <c r="A97" s="9" t="str">
        <f t="shared" si="6"/>
        <v>Московский</v>
      </c>
      <c r="B97" s="8" t="str">
        <f t="shared" si="8"/>
        <v>ГБОУ СОШ №489</v>
      </c>
      <c r="C97" s="19">
        <f>VLOOKUP(B97,Списки!$C$1:$E$38,2,FALSE)</f>
        <v>11489</v>
      </c>
      <c r="D97" s="19" t="str">
        <f>VLOOKUP(B97,Списки!$C$1:$E$38,3,FALSE)</f>
        <v>СОШ</v>
      </c>
      <c r="E97" s="15"/>
      <c r="F97" s="8">
        <f t="shared" si="9"/>
        <v>0</v>
      </c>
      <c r="G97" s="8">
        <f t="shared" si="10"/>
        <v>0</v>
      </c>
      <c r="H97" s="8">
        <f t="shared" si="11"/>
        <v>11489094</v>
      </c>
      <c r="I97" s="32"/>
      <c r="J97" s="32"/>
      <c r="K97" s="33"/>
      <c r="L97" s="32"/>
      <c r="M97" s="33"/>
      <c r="N97" s="32"/>
      <c r="O97" s="32"/>
      <c r="P97" s="32"/>
      <c r="Q97" s="32"/>
      <c r="R97" s="32"/>
      <c r="S97" s="34">
        <f t="shared" si="7"/>
        <v>0</v>
      </c>
    </row>
    <row r="98" spans="1:19" ht="26.25" customHeight="1" x14ac:dyDescent="0.25">
      <c r="A98" s="9" t="str">
        <f t="shared" si="6"/>
        <v>Московский</v>
      </c>
      <c r="B98" s="8" t="str">
        <f t="shared" si="8"/>
        <v>ГБОУ СОШ №489</v>
      </c>
      <c r="C98" s="19">
        <f>VLOOKUP(B98,Списки!$C$1:$E$38,2,FALSE)</f>
        <v>11489</v>
      </c>
      <c r="D98" s="19" t="str">
        <f>VLOOKUP(B98,Списки!$C$1:$E$38,3,FALSE)</f>
        <v>СОШ</v>
      </c>
      <c r="E98" s="15"/>
      <c r="F98" s="8">
        <f t="shared" si="9"/>
        <v>0</v>
      </c>
      <c r="G98" s="8">
        <f t="shared" si="10"/>
        <v>0</v>
      </c>
      <c r="H98" s="8">
        <f t="shared" si="11"/>
        <v>11489095</v>
      </c>
      <c r="I98" s="32"/>
      <c r="J98" s="32"/>
      <c r="K98" s="33"/>
      <c r="L98" s="32"/>
      <c r="M98" s="33"/>
      <c r="N98" s="32"/>
      <c r="O98" s="32"/>
      <c r="P98" s="32"/>
      <c r="Q98" s="32"/>
      <c r="R98" s="32"/>
      <c r="S98" s="34">
        <f t="shared" si="7"/>
        <v>0</v>
      </c>
    </row>
    <row r="99" spans="1:19" ht="26.25" customHeight="1" x14ac:dyDescent="0.25">
      <c r="A99" s="9" t="str">
        <f t="shared" si="6"/>
        <v>Московский</v>
      </c>
      <c r="B99" s="8" t="str">
        <f t="shared" si="8"/>
        <v>ГБОУ СОШ №489</v>
      </c>
      <c r="C99" s="19">
        <f>VLOOKUP(B99,Списки!$C$1:$E$38,2,FALSE)</f>
        <v>11489</v>
      </c>
      <c r="D99" s="19" t="str">
        <f>VLOOKUP(B99,Списки!$C$1:$E$38,3,FALSE)</f>
        <v>СОШ</v>
      </c>
      <c r="E99" s="15"/>
      <c r="F99" s="8">
        <f t="shared" si="9"/>
        <v>0</v>
      </c>
      <c r="G99" s="8">
        <f t="shared" si="10"/>
        <v>0</v>
      </c>
      <c r="H99" s="8">
        <f t="shared" si="11"/>
        <v>11489096</v>
      </c>
      <c r="I99" s="32"/>
      <c r="J99" s="32"/>
      <c r="K99" s="33"/>
      <c r="L99" s="32"/>
      <c r="M99" s="33"/>
      <c r="N99" s="32"/>
      <c r="O99" s="32"/>
      <c r="P99" s="32"/>
      <c r="Q99" s="32"/>
      <c r="R99" s="32"/>
      <c r="S99" s="34">
        <f t="shared" si="7"/>
        <v>0</v>
      </c>
    </row>
    <row r="100" spans="1:19" ht="26.25" customHeight="1" x14ac:dyDescent="0.25">
      <c r="A100" s="9" t="str">
        <f t="shared" si="6"/>
        <v>Московский</v>
      </c>
      <c r="B100" s="8" t="str">
        <f t="shared" si="8"/>
        <v>ГБОУ СОШ №489</v>
      </c>
      <c r="C100" s="19">
        <f>VLOOKUP(B100,Списки!$C$1:$E$38,2,FALSE)</f>
        <v>11489</v>
      </c>
      <c r="D100" s="19" t="str">
        <f>VLOOKUP(B100,Списки!$C$1:$E$38,3,FALSE)</f>
        <v>СОШ</v>
      </c>
      <c r="E100" s="15"/>
      <c r="F100" s="8">
        <f t="shared" si="9"/>
        <v>0</v>
      </c>
      <c r="G100" s="8">
        <f t="shared" si="10"/>
        <v>0</v>
      </c>
      <c r="H100" s="8">
        <f t="shared" si="11"/>
        <v>11489097</v>
      </c>
      <c r="I100" s="32"/>
      <c r="J100" s="32"/>
      <c r="K100" s="33"/>
      <c r="L100" s="32"/>
      <c r="M100" s="33"/>
      <c r="N100" s="32"/>
      <c r="O100" s="32"/>
      <c r="P100" s="32"/>
      <c r="Q100" s="32"/>
      <c r="R100" s="32"/>
      <c r="S100" s="34">
        <f t="shared" si="7"/>
        <v>0</v>
      </c>
    </row>
    <row r="101" spans="1:19" ht="26.25" customHeight="1" x14ac:dyDescent="0.25">
      <c r="A101" s="9" t="str">
        <f t="shared" si="6"/>
        <v>Московский</v>
      </c>
      <c r="B101" s="8" t="str">
        <f t="shared" si="8"/>
        <v>ГБОУ СОШ №489</v>
      </c>
      <c r="C101" s="19">
        <f>VLOOKUP(B101,Списки!$C$1:$E$38,2,FALSE)</f>
        <v>11489</v>
      </c>
      <c r="D101" s="19" t="str">
        <f>VLOOKUP(B101,Списки!$C$1:$E$38,3,FALSE)</f>
        <v>СОШ</v>
      </c>
      <c r="E101" s="15"/>
      <c r="F101" s="8">
        <f t="shared" si="9"/>
        <v>0</v>
      </c>
      <c r="G101" s="8">
        <f t="shared" si="10"/>
        <v>0</v>
      </c>
      <c r="H101" s="8">
        <f t="shared" si="11"/>
        <v>11489098</v>
      </c>
      <c r="I101" s="32"/>
      <c r="J101" s="32"/>
      <c r="K101" s="33"/>
      <c r="L101" s="32"/>
      <c r="M101" s="33"/>
      <c r="N101" s="32"/>
      <c r="O101" s="32"/>
      <c r="P101" s="32"/>
      <c r="Q101" s="32"/>
      <c r="R101" s="32"/>
      <c r="S101" s="34">
        <f t="shared" si="7"/>
        <v>0</v>
      </c>
    </row>
    <row r="102" spans="1:19" ht="26.25" customHeight="1" x14ac:dyDescent="0.25">
      <c r="A102" s="9" t="str">
        <f t="shared" si="6"/>
        <v>Московский</v>
      </c>
      <c r="B102" s="8" t="str">
        <f t="shared" si="8"/>
        <v>ГБОУ СОШ №489</v>
      </c>
      <c r="C102" s="19">
        <f>VLOOKUP(B102,Списки!$C$1:$E$38,2,FALSE)</f>
        <v>11489</v>
      </c>
      <c r="D102" s="19" t="str">
        <f>VLOOKUP(B102,Списки!$C$1:$E$38,3,FALSE)</f>
        <v>СОШ</v>
      </c>
      <c r="E102" s="15"/>
      <c r="F102" s="8">
        <f t="shared" si="9"/>
        <v>0</v>
      </c>
      <c r="G102" s="8">
        <f t="shared" si="10"/>
        <v>0</v>
      </c>
      <c r="H102" s="8">
        <f t="shared" si="11"/>
        <v>11489099</v>
      </c>
      <c r="I102" s="32"/>
      <c r="J102" s="32"/>
      <c r="K102" s="33"/>
      <c r="L102" s="32"/>
      <c r="M102" s="33"/>
      <c r="N102" s="32"/>
      <c r="O102" s="32"/>
      <c r="P102" s="32"/>
      <c r="Q102" s="32"/>
      <c r="R102" s="32"/>
      <c r="S102" s="34">
        <f t="shared" si="7"/>
        <v>0</v>
      </c>
    </row>
    <row r="103" spans="1:19" ht="26.25" customHeight="1" x14ac:dyDescent="0.25">
      <c r="A103" s="9" t="str">
        <f t="shared" si="6"/>
        <v>Московский</v>
      </c>
      <c r="B103" s="8" t="str">
        <f t="shared" si="8"/>
        <v>ГБОУ СОШ №489</v>
      </c>
      <c r="C103" s="19">
        <f>VLOOKUP(B103,Списки!$C$1:$E$38,2,FALSE)</f>
        <v>11489</v>
      </c>
      <c r="D103" s="19" t="str">
        <f>VLOOKUP(B103,Списки!$C$1:$E$38,3,FALSE)</f>
        <v>СОШ</v>
      </c>
      <c r="E103" s="15"/>
      <c r="F103" s="8">
        <f t="shared" si="9"/>
        <v>0</v>
      </c>
      <c r="G103" s="8">
        <f t="shared" si="10"/>
        <v>0</v>
      </c>
      <c r="H103" s="8">
        <f t="shared" si="11"/>
        <v>11489100</v>
      </c>
      <c r="I103" s="32"/>
      <c r="J103" s="32"/>
      <c r="K103" s="33"/>
      <c r="L103" s="32"/>
      <c r="M103" s="33"/>
      <c r="N103" s="32"/>
      <c r="O103" s="32"/>
      <c r="P103" s="32"/>
      <c r="Q103" s="32"/>
      <c r="R103" s="32"/>
      <c r="S103" s="34">
        <f t="shared" si="7"/>
        <v>0</v>
      </c>
    </row>
    <row r="104" spans="1:19" ht="26.25" customHeight="1" x14ac:dyDescent="0.25">
      <c r="A104" s="9" t="str">
        <f t="shared" si="6"/>
        <v>Московский</v>
      </c>
      <c r="B104" s="8" t="str">
        <f t="shared" si="8"/>
        <v>ГБОУ СОШ №489</v>
      </c>
      <c r="C104" s="19">
        <f>VLOOKUP(B104,Списки!$C$1:$E$38,2,FALSE)</f>
        <v>11489</v>
      </c>
      <c r="D104" s="19" t="str">
        <f>VLOOKUP(B104,Списки!$C$1:$E$38,3,FALSE)</f>
        <v>СОШ</v>
      </c>
      <c r="E104" s="15"/>
      <c r="F104" s="8">
        <f t="shared" si="9"/>
        <v>0</v>
      </c>
      <c r="G104" s="8">
        <f t="shared" si="10"/>
        <v>0</v>
      </c>
      <c r="H104" s="8">
        <f t="shared" si="11"/>
        <v>11489101</v>
      </c>
      <c r="I104" s="32"/>
      <c r="J104" s="32"/>
      <c r="K104" s="33"/>
      <c r="L104" s="32"/>
      <c r="M104" s="33"/>
      <c r="N104" s="32"/>
      <c r="O104" s="32"/>
      <c r="P104" s="32"/>
      <c r="Q104" s="32"/>
      <c r="R104" s="32"/>
      <c r="S104" s="34">
        <f t="shared" si="7"/>
        <v>0</v>
      </c>
    </row>
    <row r="105" spans="1:19" ht="26.25" customHeight="1" x14ac:dyDescent="0.25">
      <c r="A105" s="9" t="str">
        <f t="shared" si="6"/>
        <v>Московский</v>
      </c>
      <c r="B105" s="8" t="str">
        <f t="shared" si="8"/>
        <v>ГБОУ СОШ №489</v>
      </c>
      <c r="C105" s="19">
        <f>VLOOKUP(B105,Списки!$C$1:$E$38,2,FALSE)</f>
        <v>11489</v>
      </c>
      <c r="D105" s="19" t="str">
        <f>VLOOKUP(B105,Списки!$C$1:$E$38,3,FALSE)</f>
        <v>СОШ</v>
      </c>
      <c r="E105" s="15"/>
      <c r="F105" s="8">
        <f t="shared" si="9"/>
        <v>0</v>
      </c>
      <c r="G105" s="8">
        <f t="shared" si="10"/>
        <v>0</v>
      </c>
      <c r="H105" s="8">
        <f t="shared" si="11"/>
        <v>11489102</v>
      </c>
      <c r="I105" s="32"/>
      <c r="J105" s="32"/>
      <c r="K105" s="33"/>
      <c r="L105" s="32"/>
      <c r="M105" s="33"/>
      <c r="N105" s="32"/>
      <c r="O105" s="32"/>
      <c r="P105" s="32"/>
      <c r="Q105" s="32"/>
      <c r="R105" s="32"/>
      <c r="S105" s="34">
        <f t="shared" si="7"/>
        <v>0</v>
      </c>
    </row>
    <row r="106" spans="1:19" ht="26.25" customHeight="1" x14ac:dyDescent="0.25">
      <c r="A106" s="9" t="str">
        <f t="shared" si="6"/>
        <v>Московский</v>
      </c>
      <c r="B106" s="8" t="str">
        <f t="shared" si="8"/>
        <v>ГБОУ СОШ №489</v>
      </c>
      <c r="C106" s="19">
        <f>VLOOKUP(B106,Списки!$C$1:$E$38,2,FALSE)</f>
        <v>11489</v>
      </c>
      <c r="D106" s="19" t="str">
        <f>VLOOKUP(B106,Списки!$C$1:$E$38,3,FALSE)</f>
        <v>СОШ</v>
      </c>
      <c r="E106" s="15"/>
      <c r="F106" s="8">
        <f t="shared" si="9"/>
        <v>0</v>
      </c>
      <c r="G106" s="8">
        <f t="shared" si="10"/>
        <v>0</v>
      </c>
      <c r="H106" s="8">
        <f t="shared" si="11"/>
        <v>11489103</v>
      </c>
      <c r="I106" s="32"/>
      <c r="J106" s="32"/>
      <c r="K106" s="33"/>
      <c r="L106" s="32"/>
      <c r="M106" s="33"/>
      <c r="N106" s="32"/>
      <c r="O106" s="32"/>
      <c r="P106" s="32"/>
      <c r="Q106" s="32"/>
      <c r="R106" s="32"/>
      <c r="S106" s="34">
        <f t="shared" si="7"/>
        <v>0</v>
      </c>
    </row>
    <row r="107" spans="1:19" ht="26.25" customHeight="1" x14ac:dyDescent="0.25">
      <c r="A107" s="9" t="str">
        <f t="shared" si="6"/>
        <v>Московский</v>
      </c>
      <c r="B107" s="8" t="str">
        <f t="shared" si="8"/>
        <v>ГБОУ СОШ №489</v>
      </c>
      <c r="C107" s="19">
        <f>VLOOKUP(B107,Списки!$C$1:$E$38,2,FALSE)</f>
        <v>11489</v>
      </c>
      <c r="D107" s="19" t="str">
        <f>VLOOKUP(B107,Списки!$C$1:$E$38,3,FALSE)</f>
        <v>СОШ</v>
      </c>
      <c r="E107" s="15"/>
      <c r="F107" s="8">
        <f t="shared" si="9"/>
        <v>0</v>
      </c>
      <c r="G107" s="8">
        <f t="shared" si="10"/>
        <v>0</v>
      </c>
      <c r="H107" s="8">
        <f t="shared" si="11"/>
        <v>11489104</v>
      </c>
      <c r="I107" s="32"/>
      <c r="J107" s="32"/>
      <c r="K107" s="33"/>
      <c r="L107" s="32"/>
      <c r="M107" s="33"/>
      <c r="N107" s="32"/>
      <c r="O107" s="32"/>
      <c r="P107" s="32"/>
      <c r="Q107" s="32"/>
      <c r="R107" s="32"/>
      <c r="S107" s="34">
        <f t="shared" si="7"/>
        <v>0</v>
      </c>
    </row>
    <row r="108" spans="1:19" ht="26.25" customHeight="1" x14ac:dyDescent="0.25">
      <c r="A108" s="9" t="str">
        <f t="shared" si="6"/>
        <v>Московский</v>
      </c>
      <c r="B108" s="8" t="str">
        <f t="shared" si="8"/>
        <v>ГБОУ СОШ №489</v>
      </c>
      <c r="C108" s="19">
        <f>VLOOKUP(B108,Списки!$C$1:$E$38,2,FALSE)</f>
        <v>11489</v>
      </c>
      <c r="D108" s="19" t="str">
        <f>VLOOKUP(B108,Списки!$C$1:$E$38,3,FALSE)</f>
        <v>СОШ</v>
      </c>
      <c r="E108" s="15"/>
      <c r="F108" s="8">
        <f t="shared" si="9"/>
        <v>0</v>
      </c>
      <c r="G108" s="8">
        <f t="shared" si="10"/>
        <v>0</v>
      </c>
      <c r="H108" s="8">
        <f t="shared" si="11"/>
        <v>11489105</v>
      </c>
      <c r="I108" s="32"/>
      <c r="J108" s="32"/>
      <c r="K108" s="33"/>
      <c r="L108" s="32"/>
      <c r="M108" s="33"/>
      <c r="N108" s="32"/>
      <c r="O108" s="32"/>
      <c r="P108" s="32"/>
      <c r="Q108" s="32"/>
      <c r="R108" s="32"/>
      <c r="S108" s="34">
        <f t="shared" si="7"/>
        <v>0</v>
      </c>
    </row>
    <row r="109" spans="1:19" ht="26.25" customHeight="1" x14ac:dyDescent="0.25">
      <c r="A109" s="9" t="str">
        <f t="shared" si="6"/>
        <v>Московский</v>
      </c>
      <c r="B109" s="8" t="str">
        <f t="shared" si="8"/>
        <v>ГБОУ СОШ №489</v>
      </c>
      <c r="C109" s="19">
        <f>VLOOKUP(B109,Списки!$C$1:$E$38,2,FALSE)</f>
        <v>11489</v>
      </c>
      <c r="D109" s="19" t="str">
        <f>VLOOKUP(B109,Списки!$C$1:$E$38,3,FALSE)</f>
        <v>СОШ</v>
      </c>
      <c r="E109" s="15"/>
      <c r="F109" s="8">
        <f t="shared" si="9"/>
        <v>0</v>
      </c>
      <c r="G109" s="8">
        <f t="shared" si="10"/>
        <v>0</v>
      </c>
      <c r="H109" s="8">
        <f t="shared" si="11"/>
        <v>11489106</v>
      </c>
      <c r="I109" s="32"/>
      <c r="J109" s="32"/>
      <c r="K109" s="33"/>
      <c r="L109" s="32"/>
      <c r="M109" s="33"/>
      <c r="N109" s="32"/>
      <c r="O109" s="32"/>
      <c r="P109" s="32"/>
      <c r="Q109" s="32"/>
      <c r="R109" s="32"/>
      <c r="S109" s="34">
        <f t="shared" si="7"/>
        <v>0</v>
      </c>
    </row>
    <row r="110" spans="1:19" ht="26.25" customHeight="1" x14ac:dyDescent="0.25">
      <c r="A110" s="9" t="str">
        <f t="shared" si="6"/>
        <v>Московский</v>
      </c>
      <c r="B110" s="8" t="str">
        <f t="shared" si="8"/>
        <v>ГБОУ СОШ №489</v>
      </c>
      <c r="C110" s="19">
        <f>VLOOKUP(B110,Списки!$C$1:$E$38,2,FALSE)</f>
        <v>11489</v>
      </c>
      <c r="D110" s="19" t="str">
        <f>VLOOKUP(B110,Списки!$C$1:$E$38,3,FALSE)</f>
        <v>СОШ</v>
      </c>
      <c r="E110" s="15"/>
      <c r="F110" s="8">
        <f t="shared" si="9"/>
        <v>0</v>
      </c>
      <c r="G110" s="8">
        <f t="shared" si="10"/>
        <v>0</v>
      </c>
      <c r="H110" s="8">
        <f t="shared" si="11"/>
        <v>11489107</v>
      </c>
      <c r="I110" s="32"/>
      <c r="J110" s="32"/>
      <c r="K110" s="33"/>
      <c r="L110" s="32"/>
      <c r="M110" s="33"/>
      <c r="N110" s="32"/>
      <c r="O110" s="32"/>
      <c r="P110" s="32"/>
      <c r="Q110" s="32"/>
      <c r="R110" s="32"/>
      <c r="S110" s="34">
        <f t="shared" si="7"/>
        <v>0</v>
      </c>
    </row>
    <row r="111" spans="1:19" ht="26.25" customHeight="1" x14ac:dyDescent="0.25">
      <c r="A111" s="9" t="str">
        <f t="shared" si="6"/>
        <v>Московский</v>
      </c>
      <c r="B111" s="8" t="str">
        <f t="shared" si="8"/>
        <v>ГБОУ СОШ №489</v>
      </c>
      <c r="C111" s="19">
        <f>VLOOKUP(B111,Списки!$C$1:$E$38,2,FALSE)</f>
        <v>11489</v>
      </c>
      <c r="D111" s="19" t="str">
        <f>VLOOKUP(B111,Списки!$C$1:$E$38,3,FALSE)</f>
        <v>СОШ</v>
      </c>
      <c r="E111" s="15"/>
      <c r="F111" s="8">
        <f t="shared" si="9"/>
        <v>0</v>
      </c>
      <c r="G111" s="8">
        <f t="shared" si="10"/>
        <v>0</v>
      </c>
      <c r="H111" s="8">
        <f t="shared" si="11"/>
        <v>11489108</v>
      </c>
      <c r="I111" s="32"/>
      <c r="J111" s="32"/>
      <c r="K111" s="33"/>
      <c r="L111" s="32"/>
      <c r="M111" s="33"/>
      <c r="N111" s="32"/>
      <c r="O111" s="32"/>
      <c r="P111" s="32"/>
      <c r="Q111" s="32"/>
      <c r="R111" s="32"/>
      <c r="S111" s="34">
        <f t="shared" si="7"/>
        <v>0</v>
      </c>
    </row>
    <row r="112" spans="1:19" ht="26.25" customHeight="1" x14ac:dyDescent="0.25">
      <c r="A112" s="9" t="str">
        <f t="shared" si="6"/>
        <v>Московский</v>
      </c>
      <c r="B112" s="8" t="str">
        <f t="shared" si="8"/>
        <v>ГБОУ СОШ №489</v>
      </c>
      <c r="C112" s="19">
        <f>VLOOKUP(B112,Списки!$C$1:$E$38,2,FALSE)</f>
        <v>11489</v>
      </c>
      <c r="D112" s="19" t="str">
        <f>VLOOKUP(B112,Списки!$C$1:$E$38,3,FALSE)</f>
        <v>СОШ</v>
      </c>
      <c r="E112" s="15"/>
      <c r="F112" s="8">
        <f t="shared" si="9"/>
        <v>0</v>
      </c>
      <c r="G112" s="8">
        <f t="shared" si="10"/>
        <v>0</v>
      </c>
      <c r="H112" s="8">
        <f t="shared" si="11"/>
        <v>11489109</v>
      </c>
      <c r="I112" s="32"/>
      <c r="J112" s="32"/>
      <c r="K112" s="33"/>
      <c r="L112" s="32"/>
      <c r="M112" s="33"/>
      <c r="N112" s="32"/>
      <c r="O112" s="32"/>
      <c r="P112" s="32"/>
      <c r="Q112" s="32"/>
      <c r="R112" s="32"/>
      <c r="S112" s="34">
        <f t="shared" si="7"/>
        <v>0</v>
      </c>
    </row>
    <row r="113" spans="1:19" ht="26.25" customHeight="1" x14ac:dyDescent="0.25">
      <c r="A113" s="9" t="str">
        <f t="shared" si="6"/>
        <v>Московский</v>
      </c>
      <c r="B113" s="8" t="str">
        <f t="shared" si="8"/>
        <v>ГБОУ СОШ №489</v>
      </c>
      <c r="C113" s="19">
        <f>VLOOKUP(B113,Списки!$C$1:$E$38,2,FALSE)</f>
        <v>11489</v>
      </c>
      <c r="D113" s="19" t="str">
        <f>VLOOKUP(B113,Списки!$C$1:$E$38,3,FALSE)</f>
        <v>СОШ</v>
      </c>
      <c r="E113" s="15"/>
      <c r="F113" s="8">
        <f t="shared" si="9"/>
        <v>0</v>
      </c>
      <c r="G113" s="8">
        <f t="shared" si="10"/>
        <v>0</v>
      </c>
      <c r="H113" s="8">
        <f t="shared" si="11"/>
        <v>11489110</v>
      </c>
      <c r="I113" s="32"/>
      <c r="J113" s="32"/>
      <c r="K113" s="33"/>
      <c r="L113" s="32"/>
      <c r="M113" s="33"/>
      <c r="N113" s="32"/>
      <c r="O113" s="32"/>
      <c r="P113" s="32"/>
      <c r="Q113" s="32"/>
      <c r="R113" s="32"/>
      <c r="S113" s="34">
        <f t="shared" si="7"/>
        <v>0</v>
      </c>
    </row>
    <row r="114" spans="1:19" ht="26.25" customHeight="1" x14ac:dyDescent="0.25">
      <c r="A114" s="9" t="str">
        <f t="shared" si="6"/>
        <v>Московский</v>
      </c>
      <c r="B114" s="8" t="str">
        <f t="shared" si="8"/>
        <v>ГБОУ СОШ №489</v>
      </c>
      <c r="C114" s="19">
        <f>VLOOKUP(B114,Списки!$C$1:$E$38,2,FALSE)</f>
        <v>11489</v>
      </c>
      <c r="D114" s="19" t="str">
        <f>VLOOKUP(B114,Списки!$C$1:$E$38,3,FALSE)</f>
        <v>СОШ</v>
      </c>
      <c r="E114" s="15"/>
      <c r="F114" s="8">
        <f t="shared" si="9"/>
        <v>0</v>
      </c>
      <c r="G114" s="8">
        <f t="shared" si="10"/>
        <v>0</v>
      </c>
      <c r="H114" s="8">
        <f t="shared" si="11"/>
        <v>11489111</v>
      </c>
      <c r="I114" s="32"/>
      <c r="J114" s="32"/>
      <c r="K114" s="33"/>
      <c r="L114" s="32"/>
      <c r="M114" s="33"/>
      <c r="N114" s="32"/>
      <c r="O114" s="32"/>
      <c r="P114" s="32"/>
      <c r="Q114" s="32"/>
      <c r="R114" s="32"/>
      <c r="S114" s="34">
        <f t="shared" si="7"/>
        <v>0</v>
      </c>
    </row>
    <row r="115" spans="1:19" ht="26.25" customHeight="1" x14ac:dyDescent="0.25">
      <c r="A115" s="9" t="str">
        <f t="shared" si="6"/>
        <v>Московский</v>
      </c>
      <c r="B115" s="8" t="str">
        <f t="shared" si="8"/>
        <v>ГБОУ СОШ №489</v>
      </c>
      <c r="C115" s="19">
        <f>VLOOKUP(B115,Списки!$C$1:$E$38,2,FALSE)</f>
        <v>11489</v>
      </c>
      <c r="D115" s="19" t="str">
        <f>VLOOKUP(B115,Списки!$C$1:$E$38,3,FALSE)</f>
        <v>СОШ</v>
      </c>
      <c r="E115" s="15"/>
      <c r="F115" s="8">
        <f t="shared" si="9"/>
        <v>0</v>
      </c>
      <c r="G115" s="8">
        <f t="shared" si="10"/>
        <v>0</v>
      </c>
      <c r="H115" s="8">
        <f t="shared" si="11"/>
        <v>11489112</v>
      </c>
      <c r="I115" s="32"/>
      <c r="J115" s="32"/>
      <c r="K115" s="33"/>
      <c r="L115" s="32"/>
      <c r="M115" s="33"/>
      <c r="N115" s="32"/>
      <c r="O115" s="32"/>
      <c r="P115" s="32"/>
      <c r="Q115" s="32"/>
      <c r="R115" s="32"/>
      <c r="S115" s="34">
        <f t="shared" si="7"/>
        <v>0</v>
      </c>
    </row>
    <row r="116" spans="1:19" ht="26.25" customHeight="1" x14ac:dyDescent="0.25">
      <c r="A116" s="9" t="str">
        <f t="shared" si="6"/>
        <v>Московский</v>
      </c>
      <c r="B116" s="8" t="str">
        <f t="shared" si="8"/>
        <v>ГБОУ СОШ №489</v>
      </c>
      <c r="C116" s="19">
        <f>VLOOKUP(B116,Списки!$C$1:$E$38,2,FALSE)</f>
        <v>11489</v>
      </c>
      <c r="D116" s="19" t="str">
        <f>VLOOKUP(B116,Списки!$C$1:$E$38,3,FALSE)</f>
        <v>СОШ</v>
      </c>
      <c r="E116" s="15"/>
      <c r="F116" s="8">
        <f t="shared" si="9"/>
        <v>0</v>
      </c>
      <c r="G116" s="8">
        <f t="shared" si="10"/>
        <v>0</v>
      </c>
      <c r="H116" s="8">
        <f t="shared" si="11"/>
        <v>11489113</v>
      </c>
      <c r="I116" s="32"/>
      <c r="J116" s="32"/>
      <c r="K116" s="33"/>
      <c r="L116" s="32"/>
      <c r="M116" s="33"/>
      <c r="N116" s="32"/>
      <c r="O116" s="32"/>
      <c r="P116" s="32"/>
      <c r="Q116" s="32"/>
      <c r="R116" s="32"/>
      <c r="S116" s="34">
        <f t="shared" si="7"/>
        <v>0</v>
      </c>
    </row>
    <row r="117" spans="1:19" ht="26.25" customHeight="1" x14ac:dyDescent="0.25">
      <c r="A117" s="9" t="str">
        <f t="shared" si="6"/>
        <v>Московский</v>
      </c>
      <c r="B117" s="8" t="str">
        <f t="shared" si="8"/>
        <v>ГБОУ СОШ №489</v>
      </c>
      <c r="C117" s="19">
        <f>VLOOKUP(B117,Списки!$C$1:$E$38,2,FALSE)</f>
        <v>11489</v>
      </c>
      <c r="D117" s="19" t="str">
        <f>VLOOKUP(B117,Списки!$C$1:$E$38,3,FALSE)</f>
        <v>СОШ</v>
      </c>
      <c r="E117" s="15"/>
      <c r="F117" s="8">
        <f t="shared" si="9"/>
        <v>0</v>
      </c>
      <c r="G117" s="8">
        <f t="shared" si="10"/>
        <v>0</v>
      </c>
      <c r="H117" s="8">
        <f t="shared" si="11"/>
        <v>11489114</v>
      </c>
      <c r="I117" s="32"/>
      <c r="J117" s="32"/>
      <c r="K117" s="33"/>
      <c r="L117" s="32"/>
      <c r="M117" s="33"/>
      <c r="N117" s="32"/>
      <c r="O117" s="32"/>
      <c r="P117" s="32"/>
      <c r="Q117" s="32"/>
      <c r="R117" s="32"/>
      <c r="S117" s="34">
        <f t="shared" si="7"/>
        <v>0</v>
      </c>
    </row>
    <row r="118" spans="1:19" ht="26.25" customHeight="1" x14ac:dyDescent="0.25">
      <c r="A118" s="9" t="str">
        <f t="shared" si="6"/>
        <v>Московский</v>
      </c>
      <c r="B118" s="8" t="str">
        <f t="shared" si="8"/>
        <v>ГБОУ СОШ №489</v>
      </c>
      <c r="C118" s="19">
        <f>VLOOKUP(B118,Списки!$C$1:$E$38,2,FALSE)</f>
        <v>11489</v>
      </c>
      <c r="D118" s="19" t="str">
        <f>VLOOKUP(B118,Списки!$C$1:$E$38,3,FALSE)</f>
        <v>СОШ</v>
      </c>
      <c r="E118" s="15"/>
      <c r="F118" s="8">
        <f t="shared" si="9"/>
        <v>0</v>
      </c>
      <c r="G118" s="8">
        <f t="shared" si="10"/>
        <v>0</v>
      </c>
      <c r="H118" s="8">
        <f t="shared" si="11"/>
        <v>11489115</v>
      </c>
      <c r="I118" s="32"/>
      <c r="J118" s="32"/>
      <c r="K118" s="33"/>
      <c r="L118" s="32"/>
      <c r="M118" s="33"/>
      <c r="N118" s="32"/>
      <c r="O118" s="32"/>
      <c r="P118" s="32"/>
      <c r="Q118" s="32"/>
      <c r="R118" s="32"/>
      <c r="S118" s="34">
        <f t="shared" si="7"/>
        <v>0</v>
      </c>
    </row>
    <row r="119" spans="1:19" ht="26.25" customHeight="1" x14ac:dyDescent="0.25">
      <c r="A119" s="9" t="str">
        <f t="shared" si="6"/>
        <v>Московский</v>
      </c>
      <c r="B119" s="8" t="str">
        <f t="shared" si="8"/>
        <v>ГБОУ СОШ №489</v>
      </c>
      <c r="C119" s="19">
        <f>VLOOKUP(B119,Списки!$C$1:$E$38,2,FALSE)</f>
        <v>11489</v>
      </c>
      <c r="D119" s="19" t="str">
        <f>VLOOKUP(B119,Списки!$C$1:$E$38,3,FALSE)</f>
        <v>СОШ</v>
      </c>
      <c r="E119" s="15"/>
      <c r="F119" s="8">
        <f t="shared" si="9"/>
        <v>0</v>
      </c>
      <c r="G119" s="8">
        <f t="shared" si="10"/>
        <v>0</v>
      </c>
      <c r="H119" s="8">
        <f t="shared" si="11"/>
        <v>11489116</v>
      </c>
      <c r="I119" s="32"/>
      <c r="J119" s="32"/>
      <c r="K119" s="33"/>
      <c r="L119" s="32"/>
      <c r="M119" s="33"/>
      <c r="N119" s="32"/>
      <c r="O119" s="32"/>
      <c r="P119" s="32"/>
      <c r="Q119" s="32"/>
      <c r="R119" s="32"/>
      <c r="S119" s="34">
        <f t="shared" si="7"/>
        <v>0</v>
      </c>
    </row>
    <row r="120" spans="1:19" ht="26.25" customHeight="1" x14ac:dyDescent="0.25">
      <c r="A120" s="9" t="str">
        <f t="shared" si="6"/>
        <v>Московский</v>
      </c>
      <c r="B120" s="8" t="str">
        <f t="shared" si="8"/>
        <v>ГБОУ СОШ №489</v>
      </c>
      <c r="C120" s="19">
        <f>VLOOKUP(B120,Списки!$C$1:$E$38,2,FALSE)</f>
        <v>11489</v>
      </c>
      <c r="D120" s="19" t="str">
        <f>VLOOKUP(B120,Списки!$C$1:$E$38,3,FALSE)</f>
        <v>СОШ</v>
      </c>
      <c r="E120" s="15"/>
      <c r="F120" s="8">
        <f t="shared" si="9"/>
        <v>0</v>
      </c>
      <c r="G120" s="8">
        <f t="shared" si="10"/>
        <v>0</v>
      </c>
      <c r="H120" s="8">
        <f t="shared" si="11"/>
        <v>11489117</v>
      </c>
      <c r="I120" s="32"/>
      <c r="J120" s="32"/>
      <c r="K120" s="33"/>
      <c r="L120" s="32"/>
      <c r="M120" s="33"/>
      <c r="N120" s="32"/>
      <c r="O120" s="32"/>
      <c r="P120" s="32"/>
      <c r="Q120" s="32"/>
      <c r="R120" s="32"/>
      <c r="S120" s="34">
        <f t="shared" si="7"/>
        <v>0</v>
      </c>
    </row>
    <row r="121" spans="1:19" ht="26.25" customHeight="1" x14ac:dyDescent="0.25">
      <c r="A121" s="9" t="str">
        <f t="shared" si="6"/>
        <v>Московский</v>
      </c>
      <c r="B121" s="8" t="str">
        <f t="shared" si="8"/>
        <v>ГБОУ СОШ №489</v>
      </c>
      <c r="C121" s="19">
        <f>VLOOKUP(B121,Списки!$C$1:$E$38,2,FALSE)</f>
        <v>11489</v>
      </c>
      <c r="D121" s="19" t="str">
        <f>VLOOKUP(B121,Списки!$C$1:$E$38,3,FALSE)</f>
        <v>СОШ</v>
      </c>
      <c r="E121" s="15"/>
      <c r="F121" s="8">
        <f t="shared" si="9"/>
        <v>0</v>
      </c>
      <c r="G121" s="8">
        <f t="shared" si="10"/>
        <v>0</v>
      </c>
      <c r="H121" s="8">
        <f t="shared" si="11"/>
        <v>11489118</v>
      </c>
      <c r="I121" s="32"/>
      <c r="J121" s="32"/>
      <c r="K121" s="33"/>
      <c r="L121" s="32"/>
      <c r="M121" s="33"/>
      <c r="N121" s="32"/>
      <c r="O121" s="32"/>
      <c r="P121" s="32"/>
      <c r="Q121" s="32"/>
      <c r="R121" s="32"/>
      <c r="S121" s="34">
        <f t="shared" si="7"/>
        <v>0</v>
      </c>
    </row>
    <row r="122" spans="1:19" ht="26.25" customHeight="1" x14ac:dyDescent="0.25">
      <c r="A122" s="9" t="str">
        <f t="shared" si="6"/>
        <v>Московский</v>
      </c>
      <c r="B122" s="8" t="str">
        <f t="shared" si="8"/>
        <v>ГБОУ СОШ №489</v>
      </c>
      <c r="C122" s="19">
        <f>VLOOKUP(B122,Списки!$C$1:$E$38,2,FALSE)</f>
        <v>11489</v>
      </c>
      <c r="D122" s="19" t="str">
        <f>VLOOKUP(B122,Списки!$C$1:$E$38,3,FALSE)</f>
        <v>СОШ</v>
      </c>
      <c r="E122" s="15"/>
      <c r="F122" s="8">
        <f t="shared" si="9"/>
        <v>0</v>
      </c>
      <c r="G122" s="8">
        <f t="shared" si="10"/>
        <v>0</v>
      </c>
      <c r="H122" s="8">
        <f t="shared" si="11"/>
        <v>11489119</v>
      </c>
      <c r="I122" s="32"/>
      <c r="J122" s="32"/>
      <c r="K122" s="33"/>
      <c r="L122" s="32"/>
      <c r="M122" s="33"/>
      <c r="N122" s="32"/>
      <c r="O122" s="32"/>
      <c r="P122" s="32"/>
      <c r="Q122" s="32"/>
      <c r="R122" s="32"/>
      <c r="S122" s="34">
        <f t="shared" si="7"/>
        <v>0</v>
      </c>
    </row>
    <row r="123" spans="1:19" ht="26.25" customHeight="1" x14ac:dyDescent="0.25">
      <c r="A123" s="9" t="str">
        <f t="shared" si="6"/>
        <v>Московский</v>
      </c>
      <c r="B123" s="8" t="str">
        <f t="shared" si="8"/>
        <v>ГБОУ СОШ №489</v>
      </c>
      <c r="C123" s="19">
        <f>VLOOKUP(B123,Списки!$C$1:$E$38,2,FALSE)</f>
        <v>11489</v>
      </c>
      <c r="D123" s="19" t="str">
        <f>VLOOKUP(B123,Списки!$C$1:$E$38,3,FALSE)</f>
        <v>СОШ</v>
      </c>
      <c r="E123" s="15"/>
      <c r="F123" s="8">
        <f t="shared" si="9"/>
        <v>0</v>
      </c>
      <c r="G123" s="8">
        <f t="shared" si="10"/>
        <v>0</v>
      </c>
      <c r="H123" s="8">
        <f t="shared" si="11"/>
        <v>11489120</v>
      </c>
      <c r="I123" s="32"/>
      <c r="J123" s="32"/>
      <c r="K123" s="33"/>
      <c r="L123" s="32"/>
      <c r="M123" s="33"/>
      <c r="N123" s="32"/>
      <c r="O123" s="32"/>
      <c r="P123" s="32"/>
      <c r="Q123" s="32"/>
      <c r="R123" s="32"/>
      <c r="S123" s="34">
        <f t="shared" si="7"/>
        <v>0</v>
      </c>
    </row>
    <row r="124" spans="1:19" ht="26.25" customHeight="1" x14ac:dyDescent="0.25">
      <c r="A124" s="9" t="str">
        <f t="shared" si="6"/>
        <v>Московский</v>
      </c>
      <c r="B124" s="8" t="str">
        <f t="shared" si="8"/>
        <v>ГБОУ СОШ №489</v>
      </c>
      <c r="C124" s="19">
        <f>VLOOKUP(B124,Списки!$C$1:$E$38,2,FALSE)</f>
        <v>11489</v>
      </c>
      <c r="D124" s="19" t="str">
        <f>VLOOKUP(B124,Списки!$C$1:$E$38,3,FALSE)</f>
        <v>СОШ</v>
      </c>
      <c r="E124" s="15"/>
      <c r="F124" s="8">
        <f t="shared" si="9"/>
        <v>0</v>
      </c>
      <c r="G124" s="8">
        <f t="shared" si="10"/>
        <v>0</v>
      </c>
      <c r="H124" s="8">
        <f t="shared" si="11"/>
        <v>11489121</v>
      </c>
      <c r="I124" s="32"/>
      <c r="J124" s="32"/>
      <c r="K124" s="33"/>
      <c r="L124" s="32"/>
      <c r="M124" s="33"/>
      <c r="N124" s="32"/>
      <c r="O124" s="32"/>
      <c r="P124" s="32"/>
      <c r="Q124" s="32"/>
      <c r="R124" s="32"/>
      <c r="S124" s="34">
        <f t="shared" si="7"/>
        <v>0</v>
      </c>
    </row>
    <row r="125" spans="1:19" ht="26.25" customHeight="1" x14ac:dyDescent="0.25">
      <c r="A125" s="9" t="str">
        <f t="shared" si="6"/>
        <v>Московский</v>
      </c>
      <c r="B125" s="8" t="str">
        <f t="shared" si="8"/>
        <v>ГБОУ СОШ №489</v>
      </c>
      <c r="C125" s="19">
        <f>VLOOKUP(B125,Списки!$C$1:$E$38,2,FALSE)</f>
        <v>11489</v>
      </c>
      <c r="D125" s="19" t="str">
        <f>VLOOKUP(B125,Списки!$C$1:$E$38,3,FALSE)</f>
        <v>СОШ</v>
      </c>
      <c r="E125" s="15"/>
      <c r="F125" s="8">
        <f t="shared" si="9"/>
        <v>0</v>
      </c>
      <c r="G125" s="8">
        <f t="shared" si="10"/>
        <v>0</v>
      </c>
      <c r="H125" s="8">
        <f t="shared" si="11"/>
        <v>11489122</v>
      </c>
      <c r="I125" s="32"/>
      <c r="J125" s="32"/>
      <c r="K125" s="33"/>
      <c r="L125" s="32"/>
      <c r="M125" s="33"/>
      <c r="N125" s="32"/>
      <c r="O125" s="32"/>
      <c r="P125" s="32"/>
      <c r="Q125" s="32"/>
      <c r="R125" s="32"/>
      <c r="S125" s="34">
        <f t="shared" si="7"/>
        <v>0</v>
      </c>
    </row>
    <row r="126" spans="1:19" ht="26.25" customHeight="1" x14ac:dyDescent="0.25">
      <c r="A126" s="9" t="str">
        <f t="shared" si="6"/>
        <v>Московский</v>
      </c>
      <c r="B126" s="8" t="str">
        <f t="shared" si="8"/>
        <v>ГБОУ СОШ №489</v>
      </c>
      <c r="C126" s="19">
        <f>VLOOKUP(B126,Списки!$C$1:$E$38,2,FALSE)</f>
        <v>11489</v>
      </c>
      <c r="D126" s="19" t="str">
        <f>VLOOKUP(B126,Списки!$C$1:$E$38,3,FALSE)</f>
        <v>СОШ</v>
      </c>
      <c r="E126" s="15"/>
      <c r="F126" s="8">
        <f t="shared" si="9"/>
        <v>0</v>
      </c>
      <c r="G126" s="8">
        <f t="shared" si="10"/>
        <v>0</v>
      </c>
      <c r="H126" s="8">
        <f t="shared" si="11"/>
        <v>11489123</v>
      </c>
      <c r="I126" s="32"/>
      <c r="J126" s="32"/>
      <c r="K126" s="33"/>
      <c r="L126" s="32"/>
      <c r="M126" s="33"/>
      <c r="N126" s="32"/>
      <c r="O126" s="32"/>
      <c r="P126" s="32"/>
      <c r="Q126" s="32"/>
      <c r="R126" s="32"/>
      <c r="S126" s="34">
        <f t="shared" si="7"/>
        <v>0</v>
      </c>
    </row>
    <row r="127" spans="1:19" ht="26.25" customHeight="1" x14ac:dyDescent="0.25">
      <c r="A127" s="9" t="str">
        <f t="shared" si="6"/>
        <v>Московский</v>
      </c>
      <c r="B127" s="8" t="str">
        <f t="shared" si="8"/>
        <v>ГБОУ СОШ №489</v>
      </c>
      <c r="C127" s="19">
        <f>VLOOKUP(B127,Списки!$C$1:$E$38,2,FALSE)</f>
        <v>11489</v>
      </c>
      <c r="D127" s="19" t="str">
        <f>VLOOKUP(B127,Списки!$C$1:$E$38,3,FALSE)</f>
        <v>СОШ</v>
      </c>
      <c r="E127" s="15"/>
      <c r="F127" s="8">
        <f t="shared" si="9"/>
        <v>0</v>
      </c>
      <c r="G127" s="8">
        <f t="shared" si="10"/>
        <v>0</v>
      </c>
      <c r="H127" s="8">
        <f t="shared" si="11"/>
        <v>11489124</v>
      </c>
      <c r="I127" s="32"/>
      <c r="J127" s="32"/>
      <c r="K127" s="33"/>
      <c r="L127" s="32"/>
      <c r="M127" s="33"/>
      <c r="N127" s="32"/>
      <c r="O127" s="32"/>
      <c r="P127" s="32"/>
      <c r="Q127" s="32"/>
      <c r="R127" s="32"/>
      <c r="S127" s="34">
        <f t="shared" si="7"/>
        <v>0</v>
      </c>
    </row>
    <row r="128" spans="1:19" ht="26.25" customHeight="1" x14ac:dyDescent="0.25">
      <c r="A128" s="9" t="str">
        <f t="shared" si="6"/>
        <v>Московский</v>
      </c>
      <c r="B128" s="8" t="str">
        <f t="shared" si="8"/>
        <v>ГБОУ СОШ №489</v>
      </c>
      <c r="C128" s="19">
        <f>VLOOKUP(B128,Списки!$C$1:$E$38,2,FALSE)</f>
        <v>11489</v>
      </c>
      <c r="D128" s="19" t="str">
        <f>VLOOKUP(B128,Списки!$C$1:$E$38,3,FALSE)</f>
        <v>СОШ</v>
      </c>
      <c r="E128" s="15"/>
      <c r="F128" s="8">
        <f t="shared" si="9"/>
        <v>0</v>
      </c>
      <c r="G128" s="8">
        <f t="shared" si="10"/>
        <v>0</v>
      </c>
      <c r="H128" s="8">
        <f t="shared" si="11"/>
        <v>11489125</v>
      </c>
      <c r="I128" s="32"/>
      <c r="J128" s="32"/>
      <c r="K128" s="33"/>
      <c r="L128" s="32"/>
      <c r="M128" s="33"/>
      <c r="N128" s="32"/>
      <c r="O128" s="32"/>
      <c r="P128" s="32"/>
      <c r="Q128" s="32"/>
      <c r="R128" s="32"/>
      <c r="S128" s="34">
        <f t="shared" si="7"/>
        <v>0</v>
      </c>
    </row>
    <row r="129" spans="1:19" ht="26.25" customHeight="1" x14ac:dyDescent="0.25">
      <c r="A129" s="9" t="str">
        <f t="shared" si="6"/>
        <v>Московский</v>
      </c>
      <c r="B129" s="8" t="str">
        <f t="shared" si="8"/>
        <v>ГБОУ СОШ №489</v>
      </c>
      <c r="C129" s="19">
        <f>VLOOKUP(B129,Списки!$C$1:$E$38,2,FALSE)</f>
        <v>11489</v>
      </c>
      <c r="D129" s="19" t="str">
        <f>VLOOKUP(B129,Списки!$C$1:$E$38,3,FALSE)</f>
        <v>СОШ</v>
      </c>
      <c r="E129" s="15"/>
      <c r="F129" s="8">
        <f t="shared" si="9"/>
        <v>0</v>
      </c>
      <c r="G129" s="8">
        <f t="shared" si="10"/>
        <v>0</v>
      </c>
      <c r="H129" s="8">
        <f t="shared" si="11"/>
        <v>11489126</v>
      </c>
      <c r="I129" s="32"/>
      <c r="J129" s="32"/>
      <c r="K129" s="33"/>
      <c r="L129" s="32"/>
      <c r="M129" s="33"/>
      <c r="N129" s="32"/>
      <c r="O129" s="32"/>
      <c r="P129" s="32"/>
      <c r="Q129" s="32"/>
      <c r="R129" s="32"/>
      <c r="S129" s="34">
        <f t="shared" si="7"/>
        <v>0</v>
      </c>
    </row>
    <row r="130" spans="1:19" ht="26.25" customHeight="1" x14ac:dyDescent="0.25">
      <c r="A130" s="9" t="str">
        <f t="shared" si="6"/>
        <v>Московский</v>
      </c>
      <c r="B130" s="8" t="str">
        <f t="shared" si="8"/>
        <v>ГБОУ СОШ №489</v>
      </c>
      <c r="C130" s="19">
        <f>VLOOKUP(B130,Списки!$C$1:$E$38,2,FALSE)</f>
        <v>11489</v>
      </c>
      <c r="D130" s="19" t="str">
        <f>VLOOKUP(B130,Списки!$C$1:$E$38,3,FALSE)</f>
        <v>СОШ</v>
      </c>
      <c r="E130" s="15"/>
      <c r="F130" s="8">
        <f t="shared" si="9"/>
        <v>0</v>
      </c>
      <c r="G130" s="8">
        <f t="shared" si="10"/>
        <v>0</v>
      </c>
      <c r="H130" s="8">
        <f t="shared" si="11"/>
        <v>11489127</v>
      </c>
      <c r="I130" s="32"/>
      <c r="J130" s="32"/>
      <c r="K130" s="33"/>
      <c r="L130" s="32"/>
      <c r="M130" s="33"/>
      <c r="N130" s="32"/>
      <c r="O130" s="32"/>
      <c r="P130" s="32"/>
      <c r="Q130" s="32"/>
      <c r="R130" s="32"/>
      <c r="S130" s="34">
        <f t="shared" si="7"/>
        <v>0</v>
      </c>
    </row>
    <row r="131" spans="1:19" ht="26.25" customHeight="1" x14ac:dyDescent="0.25">
      <c r="A131" s="9" t="str">
        <f t="shared" si="6"/>
        <v>Московский</v>
      </c>
      <c r="B131" s="8" t="str">
        <f t="shared" si="8"/>
        <v>ГБОУ СОШ №489</v>
      </c>
      <c r="C131" s="19">
        <f>VLOOKUP(B131,Списки!$C$1:$E$38,2,FALSE)</f>
        <v>11489</v>
      </c>
      <c r="D131" s="19" t="str">
        <f>VLOOKUP(B131,Списки!$C$1:$E$38,3,FALSE)</f>
        <v>СОШ</v>
      </c>
      <c r="E131" s="15"/>
      <c r="F131" s="8">
        <f t="shared" si="9"/>
        <v>0</v>
      </c>
      <c r="G131" s="8">
        <f t="shared" si="10"/>
        <v>0</v>
      </c>
      <c r="H131" s="8">
        <f t="shared" si="11"/>
        <v>11489128</v>
      </c>
      <c r="I131" s="32"/>
      <c r="J131" s="32"/>
      <c r="K131" s="33"/>
      <c r="L131" s="32"/>
      <c r="M131" s="33"/>
      <c r="N131" s="32"/>
      <c r="O131" s="32"/>
      <c r="P131" s="32"/>
      <c r="Q131" s="32"/>
      <c r="R131" s="32"/>
      <c r="S131" s="34">
        <f t="shared" si="7"/>
        <v>0</v>
      </c>
    </row>
    <row r="132" spans="1:19" ht="26.25" customHeight="1" x14ac:dyDescent="0.25">
      <c r="A132" s="9" t="str">
        <f t="shared" si="6"/>
        <v>Московский</v>
      </c>
      <c r="B132" s="8" t="str">
        <f t="shared" si="8"/>
        <v>ГБОУ СОШ №489</v>
      </c>
      <c r="C132" s="19">
        <f>VLOOKUP(B132,Списки!$C$1:$E$38,2,FALSE)</f>
        <v>11489</v>
      </c>
      <c r="D132" s="19" t="str">
        <f>VLOOKUP(B132,Списки!$C$1:$E$38,3,FALSE)</f>
        <v>СОШ</v>
      </c>
      <c r="E132" s="15"/>
      <c r="F132" s="8">
        <f t="shared" si="9"/>
        <v>0</v>
      </c>
      <c r="G132" s="8">
        <f t="shared" si="10"/>
        <v>0</v>
      </c>
      <c r="H132" s="8">
        <f t="shared" si="11"/>
        <v>11489129</v>
      </c>
      <c r="I132" s="32"/>
      <c r="J132" s="32"/>
      <c r="K132" s="33"/>
      <c r="L132" s="32"/>
      <c r="M132" s="33"/>
      <c r="N132" s="32"/>
      <c r="O132" s="32"/>
      <c r="P132" s="32"/>
      <c r="Q132" s="32"/>
      <c r="R132" s="32"/>
      <c r="S132" s="34">
        <f t="shared" si="7"/>
        <v>0</v>
      </c>
    </row>
    <row r="133" spans="1:19" ht="26.25" customHeight="1" x14ac:dyDescent="0.25">
      <c r="A133" s="9" t="str">
        <f t="shared" ref="A133:A196" si="12">A132</f>
        <v>Московский</v>
      </c>
      <c r="B133" s="8" t="str">
        <f t="shared" si="8"/>
        <v>ГБОУ СОШ №489</v>
      </c>
      <c r="C133" s="19">
        <f>VLOOKUP(B133,Списки!$C$1:$E$38,2,FALSE)</f>
        <v>11489</v>
      </c>
      <c r="D133" s="19" t="str">
        <f>VLOOKUP(B133,Списки!$C$1:$E$38,3,FALSE)</f>
        <v>СОШ</v>
      </c>
      <c r="E133" s="15"/>
      <c r="F133" s="8">
        <f t="shared" si="9"/>
        <v>0</v>
      </c>
      <c r="G133" s="8">
        <f t="shared" si="10"/>
        <v>0</v>
      </c>
      <c r="H133" s="8">
        <f t="shared" si="11"/>
        <v>11489130</v>
      </c>
      <c r="I133" s="32"/>
      <c r="J133" s="32"/>
      <c r="K133" s="33"/>
      <c r="L133" s="32"/>
      <c r="M133" s="33"/>
      <c r="N133" s="32"/>
      <c r="O133" s="32"/>
      <c r="P133" s="32"/>
      <c r="Q133" s="32"/>
      <c r="R133" s="32"/>
      <c r="S133" s="34">
        <f t="shared" ref="S133:S196" si="13">SUM(I133:R133)/27</f>
        <v>0</v>
      </c>
    </row>
    <row r="134" spans="1:19" ht="26.25" customHeight="1" x14ac:dyDescent="0.25">
      <c r="A134" s="9" t="str">
        <f t="shared" si="12"/>
        <v>Московский</v>
      </c>
      <c r="B134" s="8" t="str">
        <f t="shared" ref="B134:B197" si="14">B133</f>
        <v>ГБОУ СОШ №489</v>
      </c>
      <c r="C134" s="19">
        <f>VLOOKUP(B134,Списки!$C$1:$E$38,2,FALSE)</f>
        <v>11489</v>
      </c>
      <c r="D134" s="19" t="str">
        <f>VLOOKUP(B134,Списки!$C$1:$E$38,3,FALSE)</f>
        <v>СОШ</v>
      </c>
      <c r="E134" s="15"/>
      <c r="F134" s="8">
        <f t="shared" ref="F134:F197" si="15">F133</f>
        <v>0</v>
      </c>
      <c r="G134" s="8">
        <f t="shared" ref="G134:G197" si="16">G133</f>
        <v>0</v>
      </c>
      <c r="H134" s="8">
        <f t="shared" si="11"/>
        <v>11489131</v>
      </c>
      <c r="I134" s="32"/>
      <c r="J134" s="32"/>
      <c r="K134" s="33"/>
      <c r="L134" s="32"/>
      <c r="M134" s="33"/>
      <c r="N134" s="32"/>
      <c r="O134" s="32"/>
      <c r="P134" s="32"/>
      <c r="Q134" s="32"/>
      <c r="R134" s="32"/>
      <c r="S134" s="34">
        <f t="shared" si="13"/>
        <v>0</v>
      </c>
    </row>
    <row r="135" spans="1:19" ht="26.25" customHeight="1" x14ac:dyDescent="0.25">
      <c r="A135" s="9" t="str">
        <f t="shared" si="12"/>
        <v>Московский</v>
      </c>
      <c r="B135" s="8" t="str">
        <f t="shared" si="14"/>
        <v>ГБОУ СОШ №489</v>
      </c>
      <c r="C135" s="19">
        <f>VLOOKUP(B135,Списки!$C$1:$E$38,2,FALSE)</f>
        <v>11489</v>
      </c>
      <c r="D135" s="19" t="str">
        <f>VLOOKUP(B135,Списки!$C$1:$E$38,3,FALSE)</f>
        <v>СОШ</v>
      </c>
      <c r="E135" s="15"/>
      <c r="F135" s="8">
        <f t="shared" si="15"/>
        <v>0</v>
      </c>
      <c r="G135" s="8">
        <f t="shared" si="16"/>
        <v>0</v>
      </c>
      <c r="H135" s="8">
        <f t="shared" si="11"/>
        <v>11489132</v>
      </c>
      <c r="I135" s="32"/>
      <c r="J135" s="32"/>
      <c r="K135" s="33"/>
      <c r="L135" s="32"/>
      <c r="M135" s="33"/>
      <c r="N135" s="32"/>
      <c r="O135" s="32"/>
      <c r="P135" s="32"/>
      <c r="Q135" s="32"/>
      <c r="R135" s="32"/>
      <c r="S135" s="34">
        <f t="shared" si="13"/>
        <v>0</v>
      </c>
    </row>
    <row r="136" spans="1:19" ht="26.25" customHeight="1" x14ac:dyDescent="0.25">
      <c r="A136" s="9" t="str">
        <f t="shared" si="12"/>
        <v>Московский</v>
      </c>
      <c r="B136" s="8" t="str">
        <f t="shared" si="14"/>
        <v>ГБОУ СОШ №489</v>
      </c>
      <c r="C136" s="19">
        <f>VLOOKUP(B136,Списки!$C$1:$E$38,2,FALSE)</f>
        <v>11489</v>
      </c>
      <c r="D136" s="19" t="str">
        <f>VLOOKUP(B136,Списки!$C$1:$E$38,3,FALSE)</f>
        <v>СОШ</v>
      </c>
      <c r="E136" s="15"/>
      <c r="F136" s="8">
        <f t="shared" si="15"/>
        <v>0</v>
      </c>
      <c r="G136" s="8">
        <f t="shared" si="16"/>
        <v>0</v>
      </c>
      <c r="H136" s="8">
        <f t="shared" si="11"/>
        <v>11489133</v>
      </c>
      <c r="I136" s="32"/>
      <c r="J136" s="32"/>
      <c r="K136" s="33"/>
      <c r="L136" s="32"/>
      <c r="M136" s="33"/>
      <c r="N136" s="32"/>
      <c r="O136" s="32"/>
      <c r="P136" s="32"/>
      <c r="Q136" s="32"/>
      <c r="R136" s="32"/>
      <c r="S136" s="34">
        <f t="shared" si="13"/>
        <v>0</v>
      </c>
    </row>
    <row r="137" spans="1:19" ht="26.25" customHeight="1" x14ac:dyDescent="0.25">
      <c r="A137" s="9" t="str">
        <f t="shared" si="12"/>
        <v>Московский</v>
      </c>
      <c r="B137" s="8" t="str">
        <f t="shared" si="14"/>
        <v>ГБОУ СОШ №489</v>
      </c>
      <c r="C137" s="19">
        <f>VLOOKUP(B137,Списки!$C$1:$E$38,2,FALSE)</f>
        <v>11489</v>
      </c>
      <c r="D137" s="19" t="str">
        <f>VLOOKUP(B137,Списки!$C$1:$E$38,3,FALSE)</f>
        <v>СОШ</v>
      </c>
      <c r="E137" s="15"/>
      <c r="F137" s="8">
        <f t="shared" si="15"/>
        <v>0</v>
      </c>
      <c r="G137" s="8">
        <f t="shared" si="16"/>
        <v>0</v>
      </c>
      <c r="H137" s="8">
        <f t="shared" ref="H137:H200" si="17">H136+1</f>
        <v>11489134</v>
      </c>
      <c r="I137" s="32"/>
      <c r="J137" s="32"/>
      <c r="K137" s="33"/>
      <c r="L137" s="32"/>
      <c r="M137" s="33"/>
      <c r="N137" s="32"/>
      <c r="O137" s="32"/>
      <c r="P137" s="32"/>
      <c r="Q137" s="32"/>
      <c r="R137" s="32"/>
      <c r="S137" s="34">
        <f t="shared" si="13"/>
        <v>0</v>
      </c>
    </row>
    <row r="138" spans="1:19" ht="26.25" customHeight="1" x14ac:dyDescent="0.25">
      <c r="A138" s="9" t="str">
        <f t="shared" si="12"/>
        <v>Московский</v>
      </c>
      <c r="B138" s="8" t="str">
        <f t="shared" si="14"/>
        <v>ГБОУ СОШ №489</v>
      </c>
      <c r="C138" s="19">
        <f>VLOOKUP(B138,Списки!$C$1:$E$38,2,FALSE)</f>
        <v>11489</v>
      </c>
      <c r="D138" s="19" t="str">
        <f>VLOOKUP(B138,Списки!$C$1:$E$38,3,FALSE)</f>
        <v>СОШ</v>
      </c>
      <c r="E138" s="15"/>
      <c r="F138" s="8">
        <f t="shared" si="15"/>
        <v>0</v>
      </c>
      <c r="G138" s="8">
        <f t="shared" si="16"/>
        <v>0</v>
      </c>
      <c r="H138" s="8">
        <f t="shared" si="17"/>
        <v>11489135</v>
      </c>
      <c r="I138" s="32"/>
      <c r="J138" s="32"/>
      <c r="K138" s="33"/>
      <c r="L138" s="32"/>
      <c r="M138" s="33"/>
      <c r="N138" s="32"/>
      <c r="O138" s="32"/>
      <c r="P138" s="32"/>
      <c r="Q138" s="32"/>
      <c r="R138" s="32"/>
      <c r="S138" s="34">
        <f t="shared" si="13"/>
        <v>0</v>
      </c>
    </row>
    <row r="139" spans="1:19" ht="26.25" customHeight="1" x14ac:dyDescent="0.25">
      <c r="A139" s="9" t="str">
        <f t="shared" si="12"/>
        <v>Московский</v>
      </c>
      <c r="B139" s="8" t="str">
        <f t="shared" si="14"/>
        <v>ГБОУ СОШ №489</v>
      </c>
      <c r="C139" s="19">
        <f>VLOOKUP(B139,Списки!$C$1:$E$38,2,FALSE)</f>
        <v>11489</v>
      </c>
      <c r="D139" s="19" t="str">
        <f>VLOOKUP(B139,Списки!$C$1:$E$38,3,FALSE)</f>
        <v>СОШ</v>
      </c>
      <c r="E139" s="15"/>
      <c r="F139" s="8">
        <f t="shared" si="15"/>
        <v>0</v>
      </c>
      <c r="G139" s="8">
        <f t="shared" si="16"/>
        <v>0</v>
      </c>
      <c r="H139" s="8">
        <f t="shared" si="17"/>
        <v>11489136</v>
      </c>
      <c r="I139" s="32"/>
      <c r="J139" s="32"/>
      <c r="K139" s="33"/>
      <c r="L139" s="32"/>
      <c r="M139" s="33"/>
      <c r="N139" s="32"/>
      <c r="O139" s="32"/>
      <c r="P139" s="32"/>
      <c r="Q139" s="32"/>
      <c r="R139" s="32"/>
      <c r="S139" s="34">
        <f t="shared" si="13"/>
        <v>0</v>
      </c>
    </row>
    <row r="140" spans="1:19" ht="26.25" customHeight="1" x14ac:dyDescent="0.25">
      <c r="A140" s="9" t="str">
        <f t="shared" si="12"/>
        <v>Московский</v>
      </c>
      <c r="B140" s="8" t="str">
        <f t="shared" si="14"/>
        <v>ГБОУ СОШ №489</v>
      </c>
      <c r="C140" s="19">
        <f>VLOOKUP(B140,Списки!$C$1:$E$38,2,FALSE)</f>
        <v>11489</v>
      </c>
      <c r="D140" s="19" t="str">
        <f>VLOOKUP(B140,Списки!$C$1:$E$38,3,FALSE)</f>
        <v>СОШ</v>
      </c>
      <c r="E140" s="15"/>
      <c r="F140" s="8">
        <f t="shared" si="15"/>
        <v>0</v>
      </c>
      <c r="G140" s="8">
        <f t="shared" si="16"/>
        <v>0</v>
      </c>
      <c r="H140" s="8">
        <f t="shared" si="17"/>
        <v>11489137</v>
      </c>
      <c r="I140" s="32"/>
      <c r="J140" s="32"/>
      <c r="K140" s="33"/>
      <c r="L140" s="32"/>
      <c r="M140" s="33"/>
      <c r="N140" s="32"/>
      <c r="O140" s="32"/>
      <c r="P140" s="32"/>
      <c r="Q140" s="32"/>
      <c r="R140" s="32"/>
      <c r="S140" s="34">
        <f t="shared" si="13"/>
        <v>0</v>
      </c>
    </row>
    <row r="141" spans="1:19" ht="26.25" customHeight="1" x14ac:dyDescent="0.25">
      <c r="A141" s="9" t="str">
        <f t="shared" si="12"/>
        <v>Московский</v>
      </c>
      <c r="B141" s="8" t="str">
        <f t="shared" si="14"/>
        <v>ГБОУ СОШ №489</v>
      </c>
      <c r="C141" s="19">
        <f>VLOOKUP(B141,Списки!$C$1:$E$38,2,FALSE)</f>
        <v>11489</v>
      </c>
      <c r="D141" s="19" t="str">
        <f>VLOOKUP(B141,Списки!$C$1:$E$38,3,FALSE)</f>
        <v>СОШ</v>
      </c>
      <c r="E141" s="15"/>
      <c r="F141" s="8">
        <f t="shared" si="15"/>
        <v>0</v>
      </c>
      <c r="G141" s="8">
        <f t="shared" si="16"/>
        <v>0</v>
      </c>
      <c r="H141" s="8">
        <f t="shared" si="17"/>
        <v>11489138</v>
      </c>
      <c r="I141" s="32"/>
      <c r="J141" s="32"/>
      <c r="K141" s="33"/>
      <c r="L141" s="32"/>
      <c r="M141" s="33"/>
      <c r="N141" s="32"/>
      <c r="O141" s="32"/>
      <c r="P141" s="32"/>
      <c r="Q141" s="32"/>
      <c r="R141" s="32"/>
      <c r="S141" s="34">
        <f t="shared" si="13"/>
        <v>0</v>
      </c>
    </row>
    <row r="142" spans="1:19" ht="26.25" customHeight="1" x14ac:dyDescent="0.25">
      <c r="A142" s="9" t="str">
        <f t="shared" si="12"/>
        <v>Московский</v>
      </c>
      <c r="B142" s="8" t="str">
        <f t="shared" si="14"/>
        <v>ГБОУ СОШ №489</v>
      </c>
      <c r="C142" s="19">
        <f>VLOOKUP(B142,Списки!$C$1:$E$38,2,FALSE)</f>
        <v>11489</v>
      </c>
      <c r="D142" s="19" t="str">
        <f>VLOOKUP(B142,Списки!$C$1:$E$38,3,FALSE)</f>
        <v>СОШ</v>
      </c>
      <c r="E142" s="15"/>
      <c r="F142" s="8">
        <f t="shared" si="15"/>
        <v>0</v>
      </c>
      <c r="G142" s="8">
        <f t="shared" si="16"/>
        <v>0</v>
      </c>
      <c r="H142" s="8">
        <f t="shared" si="17"/>
        <v>11489139</v>
      </c>
      <c r="I142" s="32"/>
      <c r="J142" s="32"/>
      <c r="K142" s="33"/>
      <c r="L142" s="32"/>
      <c r="M142" s="33"/>
      <c r="N142" s="32"/>
      <c r="O142" s="32"/>
      <c r="P142" s="32"/>
      <c r="Q142" s="32"/>
      <c r="R142" s="32"/>
      <c r="S142" s="34">
        <f t="shared" si="13"/>
        <v>0</v>
      </c>
    </row>
    <row r="143" spans="1:19" ht="26.25" customHeight="1" x14ac:dyDescent="0.25">
      <c r="A143" s="9" t="str">
        <f t="shared" si="12"/>
        <v>Московский</v>
      </c>
      <c r="B143" s="8" t="str">
        <f t="shared" si="14"/>
        <v>ГБОУ СОШ №489</v>
      </c>
      <c r="C143" s="19">
        <f>VLOOKUP(B143,Списки!$C$1:$E$38,2,FALSE)</f>
        <v>11489</v>
      </c>
      <c r="D143" s="19" t="str">
        <f>VLOOKUP(B143,Списки!$C$1:$E$38,3,FALSE)</f>
        <v>СОШ</v>
      </c>
      <c r="E143" s="15"/>
      <c r="F143" s="8">
        <f t="shared" si="15"/>
        <v>0</v>
      </c>
      <c r="G143" s="8">
        <f t="shared" si="16"/>
        <v>0</v>
      </c>
      <c r="H143" s="8">
        <f t="shared" si="17"/>
        <v>11489140</v>
      </c>
      <c r="I143" s="32"/>
      <c r="J143" s="32"/>
      <c r="K143" s="33"/>
      <c r="L143" s="32"/>
      <c r="M143" s="33"/>
      <c r="N143" s="32"/>
      <c r="O143" s="32"/>
      <c r="P143" s="32"/>
      <c r="Q143" s="32"/>
      <c r="R143" s="32"/>
      <c r="S143" s="34">
        <f t="shared" si="13"/>
        <v>0</v>
      </c>
    </row>
    <row r="144" spans="1:19" ht="26.25" customHeight="1" x14ac:dyDescent="0.25">
      <c r="A144" s="9" t="str">
        <f t="shared" si="12"/>
        <v>Московский</v>
      </c>
      <c r="B144" s="8" t="str">
        <f t="shared" si="14"/>
        <v>ГБОУ СОШ №489</v>
      </c>
      <c r="C144" s="19">
        <f>VLOOKUP(B144,Списки!$C$1:$E$38,2,FALSE)</f>
        <v>11489</v>
      </c>
      <c r="D144" s="19" t="str">
        <f>VLOOKUP(B144,Списки!$C$1:$E$38,3,FALSE)</f>
        <v>СОШ</v>
      </c>
      <c r="E144" s="15"/>
      <c r="F144" s="8">
        <f t="shared" si="15"/>
        <v>0</v>
      </c>
      <c r="G144" s="8">
        <f t="shared" si="16"/>
        <v>0</v>
      </c>
      <c r="H144" s="8">
        <f t="shared" si="17"/>
        <v>11489141</v>
      </c>
      <c r="I144" s="32"/>
      <c r="J144" s="32"/>
      <c r="K144" s="33"/>
      <c r="L144" s="32"/>
      <c r="M144" s="33"/>
      <c r="N144" s="32"/>
      <c r="O144" s="32"/>
      <c r="P144" s="32"/>
      <c r="Q144" s="32"/>
      <c r="R144" s="32"/>
      <c r="S144" s="34">
        <f t="shared" si="13"/>
        <v>0</v>
      </c>
    </row>
    <row r="145" spans="1:19" ht="26.25" customHeight="1" x14ac:dyDescent="0.25">
      <c r="A145" s="9" t="str">
        <f t="shared" si="12"/>
        <v>Московский</v>
      </c>
      <c r="B145" s="8" t="str">
        <f t="shared" si="14"/>
        <v>ГБОУ СОШ №489</v>
      </c>
      <c r="C145" s="19">
        <f>VLOOKUP(B145,Списки!$C$1:$E$38,2,FALSE)</f>
        <v>11489</v>
      </c>
      <c r="D145" s="19" t="str">
        <f>VLOOKUP(B145,Списки!$C$1:$E$38,3,FALSE)</f>
        <v>СОШ</v>
      </c>
      <c r="E145" s="15"/>
      <c r="F145" s="8">
        <f t="shared" si="15"/>
        <v>0</v>
      </c>
      <c r="G145" s="8">
        <f t="shared" si="16"/>
        <v>0</v>
      </c>
      <c r="H145" s="8">
        <f t="shared" si="17"/>
        <v>11489142</v>
      </c>
      <c r="I145" s="32"/>
      <c r="J145" s="32"/>
      <c r="K145" s="33"/>
      <c r="L145" s="32"/>
      <c r="M145" s="33"/>
      <c r="N145" s="32"/>
      <c r="O145" s="32"/>
      <c r="P145" s="32"/>
      <c r="Q145" s="32"/>
      <c r="R145" s="32"/>
      <c r="S145" s="34">
        <f t="shared" si="13"/>
        <v>0</v>
      </c>
    </row>
    <row r="146" spans="1:19" ht="26.25" customHeight="1" x14ac:dyDescent="0.25">
      <c r="A146" s="9" t="str">
        <f t="shared" si="12"/>
        <v>Московский</v>
      </c>
      <c r="B146" s="8" t="str">
        <f t="shared" si="14"/>
        <v>ГБОУ СОШ №489</v>
      </c>
      <c r="C146" s="19">
        <f>VLOOKUP(B146,Списки!$C$1:$E$38,2,FALSE)</f>
        <v>11489</v>
      </c>
      <c r="D146" s="19" t="str">
        <f>VLOOKUP(B146,Списки!$C$1:$E$38,3,FALSE)</f>
        <v>СОШ</v>
      </c>
      <c r="E146" s="15"/>
      <c r="F146" s="8">
        <f t="shared" si="15"/>
        <v>0</v>
      </c>
      <c r="G146" s="8">
        <f t="shared" si="16"/>
        <v>0</v>
      </c>
      <c r="H146" s="8">
        <f t="shared" si="17"/>
        <v>11489143</v>
      </c>
      <c r="I146" s="32"/>
      <c r="J146" s="32"/>
      <c r="K146" s="33"/>
      <c r="L146" s="32"/>
      <c r="M146" s="33"/>
      <c r="N146" s="32"/>
      <c r="O146" s="32"/>
      <c r="P146" s="32"/>
      <c r="Q146" s="32"/>
      <c r="R146" s="32"/>
      <c r="S146" s="34">
        <f t="shared" si="13"/>
        <v>0</v>
      </c>
    </row>
    <row r="147" spans="1:19" ht="26.25" customHeight="1" x14ac:dyDescent="0.25">
      <c r="A147" s="9" t="str">
        <f t="shared" si="12"/>
        <v>Московский</v>
      </c>
      <c r="B147" s="8" t="str">
        <f t="shared" si="14"/>
        <v>ГБОУ СОШ №489</v>
      </c>
      <c r="C147" s="19">
        <f>VLOOKUP(B147,Списки!$C$1:$E$38,2,FALSE)</f>
        <v>11489</v>
      </c>
      <c r="D147" s="19" t="str">
        <f>VLOOKUP(B147,Списки!$C$1:$E$38,3,FALSE)</f>
        <v>СОШ</v>
      </c>
      <c r="E147" s="15"/>
      <c r="F147" s="8">
        <f t="shared" si="15"/>
        <v>0</v>
      </c>
      <c r="G147" s="8">
        <f t="shared" si="16"/>
        <v>0</v>
      </c>
      <c r="H147" s="8">
        <f t="shared" si="17"/>
        <v>11489144</v>
      </c>
      <c r="I147" s="32"/>
      <c r="J147" s="32"/>
      <c r="K147" s="33"/>
      <c r="L147" s="32"/>
      <c r="M147" s="33"/>
      <c r="N147" s="32"/>
      <c r="O147" s="32"/>
      <c r="P147" s="32"/>
      <c r="Q147" s="32"/>
      <c r="R147" s="32"/>
      <c r="S147" s="34">
        <f t="shared" si="13"/>
        <v>0</v>
      </c>
    </row>
    <row r="148" spans="1:19" ht="26.25" customHeight="1" x14ac:dyDescent="0.25">
      <c r="A148" s="9" t="str">
        <f t="shared" si="12"/>
        <v>Московский</v>
      </c>
      <c r="B148" s="8" t="str">
        <f t="shared" si="14"/>
        <v>ГБОУ СОШ №489</v>
      </c>
      <c r="C148" s="19">
        <f>VLOOKUP(B148,Списки!$C$1:$E$38,2,FALSE)</f>
        <v>11489</v>
      </c>
      <c r="D148" s="19" t="str">
        <f>VLOOKUP(B148,Списки!$C$1:$E$38,3,FALSE)</f>
        <v>СОШ</v>
      </c>
      <c r="E148" s="15"/>
      <c r="F148" s="8">
        <f t="shared" si="15"/>
        <v>0</v>
      </c>
      <c r="G148" s="8">
        <f t="shared" si="16"/>
        <v>0</v>
      </c>
      <c r="H148" s="8">
        <f t="shared" si="17"/>
        <v>11489145</v>
      </c>
      <c r="I148" s="32"/>
      <c r="J148" s="32"/>
      <c r="K148" s="33"/>
      <c r="L148" s="32"/>
      <c r="M148" s="33"/>
      <c r="N148" s="32"/>
      <c r="O148" s="32"/>
      <c r="P148" s="32"/>
      <c r="Q148" s="32"/>
      <c r="R148" s="32"/>
      <c r="S148" s="34">
        <f t="shared" si="13"/>
        <v>0</v>
      </c>
    </row>
    <row r="149" spans="1:19" ht="26.25" customHeight="1" x14ac:dyDescent="0.25">
      <c r="A149" s="9" t="str">
        <f t="shared" si="12"/>
        <v>Московский</v>
      </c>
      <c r="B149" s="8" t="str">
        <f t="shared" si="14"/>
        <v>ГБОУ СОШ №489</v>
      </c>
      <c r="C149" s="19">
        <f>VLOOKUP(B149,Списки!$C$1:$E$38,2,FALSE)</f>
        <v>11489</v>
      </c>
      <c r="D149" s="19" t="str">
        <f>VLOOKUP(B149,Списки!$C$1:$E$38,3,FALSE)</f>
        <v>СОШ</v>
      </c>
      <c r="E149" s="15"/>
      <c r="F149" s="8">
        <f t="shared" si="15"/>
        <v>0</v>
      </c>
      <c r="G149" s="8">
        <f t="shared" si="16"/>
        <v>0</v>
      </c>
      <c r="H149" s="8">
        <f t="shared" si="17"/>
        <v>11489146</v>
      </c>
      <c r="I149" s="32"/>
      <c r="J149" s="32"/>
      <c r="K149" s="33"/>
      <c r="L149" s="32"/>
      <c r="M149" s="33"/>
      <c r="N149" s="32"/>
      <c r="O149" s="32"/>
      <c r="P149" s="32"/>
      <c r="Q149" s="32"/>
      <c r="R149" s="32"/>
      <c r="S149" s="34">
        <f t="shared" si="13"/>
        <v>0</v>
      </c>
    </row>
    <row r="150" spans="1:19" ht="26.25" customHeight="1" x14ac:dyDescent="0.25">
      <c r="A150" s="9" t="str">
        <f t="shared" si="12"/>
        <v>Московский</v>
      </c>
      <c r="B150" s="8" t="str">
        <f t="shared" si="14"/>
        <v>ГБОУ СОШ №489</v>
      </c>
      <c r="C150" s="19">
        <f>VLOOKUP(B150,Списки!$C$1:$E$38,2,FALSE)</f>
        <v>11489</v>
      </c>
      <c r="D150" s="19" t="str">
        <f>VLOOKUP(B150,Списки!$C$1:$E$38,3,FALSE)</f>
        <v>СОШ</v>
      </c>
      <c r="E150" s="15"/>
      <c r="F150" s="8">
        <f t="shared" si="15"/>
        <v>0</v>
      </c>
      <c r="G150" s="8">
        <f t="shared" si="16"/>
        <v>0</v>
      </c>
      <c r="H150" s="8">
        <f t="shared" si="17"/>
        <v>11489147</v>
      </c>
      <c r="I150" s="32"/>
      <c r="J150" s="32"/>
      <c r="K150" s="33"/>
      <c r="L150" s="32"/>
      <c r="M150" s="33"/>
      <c r="N150" s="32"/>
      <c r="O150" s="32"/>
      <c r="P150" s="32"/>
      <c r="Q150" s="32"/>
      <c r="R150" s="32"/>
      <c r="S150" s="34">
        <f t="shared" si="13"/>
        <v>0</v>
      </c>
    </row>
    <row r="151" spans="1:19" ht="26.25" customHeight="1" x14ac:dyDescent="0.25">
      <c r="A151" s="9" t="str">
        <f t="shared" si="12"/>
        <v>Московский</v>
      </c>
      <c r="B151" s="8" t="str">
        <f t="shared" si="14"/>
        <v>ГБОУ СОШ №489</v>
      </c>
      <c r="C151" s="19">
        <f>VLOOKUP(B151,Списки!$C$1:$E$38,2,FALSE)</f>
        <v>11489</v>
      </c>
      <c r="D151" s="19" t="str">
        <f>VLOOKUP(B151,Списки!$C$1:$E$38,3,FALSE)</f>
        <v>СОШ</v>
      </c>
      <c r="E151" s="15"/>
      <c r="F151" s="8">
        <f t="shared" si="15"/>
        <v>0</v>
      </c>
      <c r="G151" s="8">
        <f t="shared" si="16"/>
        <v>0</v>
      </c>
      <c r="H151" s="8">
        <f t="shared" si="17"/>
        <v>11489148</v>
      </c>
      <c r="I151" s="32"/>
      <c r="J151" s="32"/>
      <c r="K151" s="33"/>
      <c r="L151" s="32"/>
      <c r="M151" s="33"/>
      <c r="N151" s="32"/>
      <c r="O151" s="32"/>
      <c r="P151" s="32"/>
      <c r="Q151" s="32"/>
      <c r="R151" s="32"/>
      <c r="S151" s="34">
        <f t="shared" si="13"/>
        <v>0</v>
      </c>
    </row>
    <row r="152" spans="1:19" ht="26.25" customHeight="1" x14ac:dyDescent="0.25">
      <c r="A152" s="9" t="str">
        <f t="shared" si="12"/>
        <v>Московский</v>
      </c>
      <c r="B152" s="8" t="str">
        <f t="shared" si="14"/>
        <v>ГБОУ СОШ №489</v>
      </c>
      <c r="C152" s="19">
        <f>VLOOKUP(B152,Списки!$C$1:$E$38,2,FALSE)</f>
        <v>11489</v>
      </c>
      <c r="D152" s="19" t="str">
        <f>VLOOKUP(B152,Списки!$C$1:$E$38,3,FALSE)</f>
        <v>СОШ</v>
      </c>
      <c r="E152" s="15"/>
      <c r="F152" s="8">
        <f t="shared" si="15"/>
        <v>0</v>
      </c>
      <c r="G152" s="8">
        <f t="shared" si="16"/>
        <v>0</v>
      </c>
      <c r="H152" s="8">
        <f t="shared" si="17"/>
        <v>11489149</v>
      </c>
      <c r="I152" s="32"/>
      <c r="J152" s="32"/>
      <c r="K152" s="33"/>
      <c r="L152" s="32"/>
      <c r="M152" s="33"/>
      <c r="N152" s="32"/>
      <c r="O152" s="32"/>
      <c r="P152" s="32"/>
      <c r="Q152" s="32"/>
      <c r="R152" s="32"/>
      <c r="S152" s="34">
        <f t="shared" si="13"/>
        <v>0</v>
      </c>
    </row>
    <row r="153" spans="1:19" ht="26.25" customHeight="1" x14ac:dyDescent="0.25">
      <c r="A153" s="9" t="str">
        <f t="shared" si="12"/>
        <v>Московский</v>
      </c>
      <c r="B153" s="8" t="str">
        <f t="shared" si="14"/>
        <v>ГБОУ СОШ №489</v>
      </c>
      <c r="C153" s="19">
        <f>VLOOKUP(B153,Списки!$C$1:$E$38,2,FALSE)</f>
        <v>11489</v>
      </c>
      <c r="D153" s="19" t="str">
        <f>VLOOKUP(B153,Списки!$C$1:$E$38,3,FALSE)</f>
        <v>СОШ</v>
      </c>
      <c r="E153" s="15"/>
      <c r="F153" s="8">
        <f t="shared" si="15"/>
        <v>0</v>
      </c>
      <c r="G153" s="8">
        <f t="shared" si="16"/>
        <v>0</v>
      </c>
      <c r="H153" s="8">
        <f t="shared" si="17"/>
        <v>11489150</v>
      </c>
      <c r="I153" s="32"/>
      <c r="J153" s="32"/>
      <c r="K153" s="33"/>
      <c r="L153" s="32"/>
      <c r="M153" s="33"/>
      <c r="N153" s="32"/>
      <c r="O153" s="32"/>
      <c r="P153" s="32"/>
      <c r="Q153" s="32"/>
      <c r="R153" s="32"/>
      <c r="S153" s="34">
        <f t="shared" si="13"/>
        <v>0</v>
      </c>
    </row>
    <row r="154" spans="1:19" ht="26.25" customHeight="1" x14ac:dyDescent="0.25">
      <c r="A154" s="9" t="str">
        <f t="shared" si="12"/>
        <v>Московский</v>
      </c>
      <c r="B154" s="8" t="str">
        <f t="shared" si="14"/>
        <v>ГБОУ СОШ №489</v>
      </c>
      <c r="C154" s="19">
        <f>VLOOKUP(B154,Списки!$C$1:$E$38,2,FALSE)</f>
        <v>11489</v>
      </c>
      <c r="D154" s="19" t="str">
        <f>VLOOKUP(B154,Списки!$C$1:$E$38,3,FALSE)</f>
        <v>СОШ</v>
      </c>
      <c r="E154" s="15"/>
      <c r="F154" s="8">
        <f t="shared" si="15"/>
        <v>0</v>
      </c>
      <c r="G154" s="8">
        <f t="shared" si="16"/>
        <v>0</v>
      </c>
      <c r="H154" s="8">
        <f t="shared" si="17"/>
        <v>11489151</v>
      </c>
      <c r="I154" s="32"/>
      <c r="J154" s="32"/>
      <c r="K154" s="33"/>
      <c r="L154" s="32"/>
      <c r="M154" s="33"/>
      <c r="N154" s="32"/>
      <c r="O154" s="32"/>
      <c r="P154" s="32"/>
      <c r="Q154" s="32"/>
      <c r="R154" s="32"/>
      <c r="S154" s="34">
        <f t="shared" si="13"/>
        <v>0</v>
      </c>
    </row>
    <row r="155" spans="1:19" ht="26.25" customHeight="1" x14ac:dyDescent="0.25">
      <c r="A155" s="9" t="str">
        <f t="shared" si="12"/>
        <v>Московский</v>
      </c>
      <c r="B155" s="8" t="str">
        <f t="shared" si="14"/>
        <v>ГБОУ СОШ №489</v>
      </c>
      <c r="C155" s="19">
        <f>VLOOKUP(B155,Списки!$C$1:$E$38,2,FALSE)</f>
        <v>11489</v>
      </c>
      <c r="D155" s="19" t="str">
        <f>VLOOKUP(B155,Списки!$C$1:$E$38,3,FALSE)</f>
        <v>СОШ</v>
      </c>
      <c r="E155" s="15"/>
      <c r="F155" s="8">
        <f t="shared" si="15"/>
        <v>0</v>
      </c>
      <c r="G155" s="8">
        <f t="shared" si="16"/>
        <v>0</v>
      </c>
      <c r="H155" s="8">
        <f t="shared" si="17"/>
        <v>11489152</v>
      </c>
      <c r="I155" s="32"/>
      <c r="J155" s="32"/>
      <c r="K155" s="33"/>
      <c r="L155" s="32"/>
      <c r="M155" s="33"/>
      <c r="N155" s="32"/>
      <c r="O155" s="32"/>
      <c r="P155" s="32"/>
      <c r="Q155" s="32"/>
      <c r="R155" s="32"/>
      <c r="S155" s="34">
        <f t="shared" si="13"/>
        <v>0</v>
      </c>
    </row>
    <row r="156" spans="1:19" ht="26.25" customHeight="1" x14ac:dyDescent="0.25">
      <c r="A156" s="9" t="str">
        <f t="shared" si="12"/>
        <v>Московский</v>
      </c>
      <c r="B156" s="8" t="str">
        <f t="shared" si="14"/>
        <v>ГБОУ СОШ №489</v>
      </c>
      <c r="C156" s="19">
        <f>VLOOKUP(B156,Списки!$C$1:$E$38,2,FALSE)</f>
        <v>11489</v>
      </c>
      <c r="D156" s="19" t="str">
        <f>VLOOKUP(B156,Списки!$C$1:$E$38,3,FALSE)</f>
        <v>СОШ</v>
      </c>
      <c r="E156" s="15"/>
      <c r="F156" s="8">
        <f t="shared" si="15"/>
        <v>0</v>
      </c>
      <c r="G156" s="8">
        <f t="shared" si="16"/>
        <v>0</v>
      </c>
      <c r="H156" s="8">
        <f t="shared" si="17"/>
        <v>11489153</v>
      </c>
      <c r="I156" s="32"/>
      <c r="J156" s="32"/>
      <c r="K156" s="33"/>
      <c r="L156" s="32"/>
      <c r="M156" s="33"/>
      <c r="N156" s="32"/>
      <c r="O156" s="32"/>
      <c r="P156" s="32"/>
      <c r="Q156" s="32"/>
      <c r="R156" s="32"/>
      <c r="S156" s="34">
        <f t="shared" si="13"/>
        <v>0</v>
      </c>
    </row>
    <row r="157" spans="1:19" ht="26.25" customHeight="1" x14ac:dyDescent="0.25">
      <c r="A157" s="9" t="str">
        <f t="shared" si="12"/>
        <v>Московский</v>
      </c>
      <c r="B157" s="8" t="str">
        <f t="shared" si="14"/>
        <v>ГБОУ СОШ №489</v>
      </c>
      <c r="C157" s="19">
        <f>VLOOKUP(B157,Списки!$C$1:$E$38,2,FALSE)</f>
        <v>11489</v>
      </c>
      <c r="D157" s="19" t="str">
        <f>VLOOKUP(B157,Списки!$C$1:$E$38,3,FALSE)</f>
        <v>СОШ</v>
      </c>
      <c r="E157" s="15"/>
      <c r="F157" s="8">
        <f t="shared" si="15"/>
        <v>0</v>
      </c>
      <c r="G157" s="8">
        <f t="shared" si="16"/>
        <v>0</v>
      </c>
      <c r="H157" s="8">
        <f t="shared" si="17"/>
        <v>11489154</v>
      </c>
      <c r="I157" s="32"/>
      <c r="J157" s="32"/>
      <c r="K157" s="33"/>
      <c r="L157" s="32"/>
      <c r="M157" s="33"/>
      <c r="N157" s="32"/>
      <c r="O157" s="32"/>
      <c r="P157" s="32"/>
      <c r="Q157" s="32"/>
      <c r="R157" s="32"/>
      <c r="S157" s="34">
        <f t="shared" si="13"/>
        <v>0</v>
      </c>
    </row>
    <row r="158" spans="1:19" ht="26.25" customHeight="1" x14ac:dyDescent="0.25">
      <c r="A158" s="9" t="str">
        <f t="shared" si="12"/>
        <v>Московский</v>
      </c>
      <c r="B158" s="8" t="str">
        <f t="shared" si="14"/>
        <v>ГБОУ СОШ №489</v>
      </c>
      <c r="C158" s="19">
        <f>VLOOKUP(B158,Списки!$C$1:$E$38,2,FALSE)</f>
        <v>11489</v>
      </c>
      <c r="D158" s="19" t="str">
        <f>VLOOKUP(B158,Списки!$C$1:$E$38,3,FALSE)</f>
        <v>СОШ</v>
      </c>
      <c r="E158" s="15"/>
      <c r="F158" s="8">
        <f t="shared" si="15"/>
        <v>0</v>
      </c>
      <c r="G158" s="8">
        <f t="shared" si="16"/>
        <v>0</v>
      </c>
      <c r="H158" s="8">
        <f t="shared" si="17"/>
        <v>11489155</v>
      </c>
      <c r="I158" s="32"/>
      <c r="J158" s="32"/>
      <c r="K158" s="33"/>
      <c r="L158" s="32"/>
      <c r="M158" s="33"/>
      <c r="N158" s="32"/>
      <c r="O158" s="32"/>
      <c r="P158" s="32"/>
      <c r="Q158" s="32"/>
      <c r="R158" s="32"/>
      <c r="S158" s="34">
        <f t="shared" si="13"/>
        <v>0</v>
      </c>
    </row>
    <row r="159" spans="1:19" ht="26.25" customHeight="1" x14ac:dyDescent="0.25">
      <c r="A159" s="9" t="str">
        <f t="shared" si="12"/>
        <v>Московский</v>
      </c>
      <c r="B159" s="8" t="str">
        <f t="shared" si="14"/>
        <v>ГБОУ СОШ №489</v>
      </c>
      <c r="C159" s="19">
        <f>VLOOKUP(B159,Списки!$C$1:$E$38,2,FALSE)</f>
        <v>11489</v>
      </c>
      <c r="D159" s="19" t="str">
        <f>VLOOKUP(B159,Списки!$C$1:$E$38,3,FALSE)</f>
        <v>СОШ</v>
      </c>
      <c r="E159" s="15"/>
      <c r="F159" s="8">
        <f t="shared" si="15"/>
        <v>0</v>
      </c>
      <c r="G159" s="8">
        <f t="shared" si="16"/>
        <v>0</v>
      </c>
      <c r="H159" s="8">
        <f t="shared" si="17"/>
        <v>11489156</v>
      </c>
      <c r="I159" s="32"/>
      <c r="J159" s="32"/>
      <c r="K159" s="33"/>
      <c r="L159" s="32"/>
      <c r="M159" s="33"/>
      <c r="N159" s="32"/>
      <c r="O159" s="32"/>
      <c r="P159" s="32"/>
      <c r="Q159" s="32"/>
      <c r="R159" s="32"/>
      <c r="S159" s="34">
        <f t="shared" si="13"/>
        <v>0</v>
      </c>
    </row>
    <row r="160" spans="1:19" ht="26.25" customHeight="1" x14ac:dyDescent="0.25">
      <c r="A160" s="9" t="str">
        <f t="shared" si="12"/>
        <v>Московский</v>
      </c>
      <c r="B160" s="8" t="str">
        <f t="shared" si="14"/>
        <v>ГБОУ СОШ №489</v>
      </c>
      <c r="C160" s="19">
        <f>VLOOKUP(B160,Списки!$C$1:$E$38,2,FALSE)</f>
        <v>11489</v>
      </c>
      <c r="D160" s="19" t="str">
        <f>VLOOKUP(B160,Списки!$C$1:$E$38,3,FALSE)</f>
        <v>СОШ</v>
      </c>
      <c r="E160" s="15"/>
      <c r="F160" s="8">
        <f t="shared" si="15"/>
        <v>0</v>
      </c>
      <c r="G160" s="8">
        <f t="shared" si="16"/>
        <v>0</v>
      </c>
      <c r="H160" s="8">
        <f t="shared" si="17"/>
        <v>11489157</v>
      </c>
      <c r="I160" s="32"/>
      <c r="J160" s="32"/>
      <c r="K160" s="33"/>
      <c r="L160" s="32"/>
      <c r="M160" s="33"/>
      <c r="N160" s="32"/>
      <c r="O160" s="32"/>
      <c r="P160" s="32"/>
      <c r="Q160" s="32"/>
      <c r="R160" s="32"/>
      <c r="S160" s="34">
        <f t="shared" si="13"/>
        <v>0</v>
      </c>
    </row>
    <row r="161" spans="1:19" ht="26.25" customHeight="1" x14ac:dyDescent="0.25">
      <c r="A161" s="9" t="str">
        <f t="shared" si="12"/>
        <v>Московский</v>
      </c>
      <c r="B161" s="8" t="str">
        <f t="shared" si="14"/>
        <v>ГБОУ СОШ №489</v>
      </c>
      <c r="C161" s="19">
        <f>VLOOKUP(B161,Списки!$C$1:$E$38,2,FALSE)</f>
        <v>11489</v>
      </c>
      <c r="D161" s="19" t="str">
        <f>VLOOKUP(B161,Списки!$C$1:$E$38,3,FALSE)</f>
        <v>СОШ</v>
      </c>
      <c r="E161" s="15"/>
      <c r="F161" s="8">
        <f t="shared" si="15"/>
        <v>0</v>
      </c>
      <c r="G161" s="8">
        <f t="shared" si="16"/>
        <v>0</v>
      </c>
      <c r="H161" s="8">
        <f t="shared" si="17"/>
        <v>11489158</v>
      </c>
      <c r="I161" s="32"/>
      <c r="J161" s="32"/>
      <c r="K161" s="33"/>
      <c r="L161" s="32"/>
      <c r="M161" s="33"/>
      <c r="N161" s="32"/>
      <c r="O161" s="32"/>
      <c r="P161" s="32"/>
      <c r="Q161" s="32"/>
      <c r="R161" s="32"/>
      <c r="S161" s="34">
        <f t="shared" si="13"/>
        <v>0</v>
      </c>
    </row>
    <row r="162" spans="1:19" ht="26.25" customHeight="1" x14ac:dyDescent="0.25">
      <c r="A162" s="9" t="str">
        <f t="shared" si="12"/>
        <v>Московский</v>
      </c>
      <c r="B162" s="8" t="str">
        <f t="shared" si="14"/>
        <v>ГБОУ СОШ №489</v>
      </c>
      <c r="C162" s="19">
        <f>VLOOKUP(B162,Списки!$C$1:$E$38,2,FALSE)</f>
        <v>11489</v>
      </c>
      <c r="D162" s="19" t="str">
        <f>VLOOKUP(B162,Списки!$C$1:$E$38,3,FALSE)</f>
        <v>СОШ</v>
      </c>
      <c r="E162" s="15"/>
      <c r="F162" s="8">
        <f t="shared" si="15"/>
        <v>0</v>
      </c>
      <c r="G162" s="8">
        <f t="shared" si="16"/>
        <v>0</v>
      </c>
      <c r="H162" s="8">
        <f t="shared" si="17"/>
        <v>11489159</v>
      </c>
      <c r="I162" s="32"/>
      <c r="J162" s="32"/>
      <c r="K162" s="33"/>
      <c r="L162" s="32"/>
      <c r="M162" s="33"/>
      <c r="N162" s="32"/>
      <c r="O162" s="32"/>
      <c r="P162" s="32"/>
      <c r="Q162" s="32"/>
      <c r="R162" s="32"/>
      <c r="S162" s="34">
        <f t="shared" si="13"/>
        <v>0</v>
      </c>
    </row>
    <row r="163" spans="1:19" ht="26.25" customHeight="1" x14ac:dyDescent="0.25">
      <c r="A163" s="9" t="str">
        <f t="shared" si="12"/>
        <v>Московский</v>
      </c>
      <c r="B163" s="8" t="str">
        <f t="shared" si="14"/>
        <v>ГБОУ СОШ №489</v>
      </c>
      <c r="C163" s="19">
        <f>VLOOKUP(B163,Списки!$C$1:$E$38,2,FALSE)</f>
        <v>11489</v>
      </c>
      <c r="D163" s="19" t="str">
        <f>VLOOKUP(B163,Списки!$C$1:$E$38,3,FALSE)</f>
        <v>СОШ</v>
      </c>
      <c r="E163" s="15"/>
      <c r="F163" s="8">
        <f t="shared" si="15"/>
        <v>0</v>
      </c>
      <c r="G163" s="8">
        <f t="shared" si="16"/>
        <v>0</v>
      </c>
      <c r="H163" s="8">
        <f t="shared" si="17"/>
        <v>11489160</v>
      </c>
      <c r="I163" s="32"/>
      <c r="J163" s="32"/>
      <c r="K163" s="33"/>
      <c r="L163" s="32"/>
      <c r="M163" s="33"/>
      <c r="N163" s="32"/>
      <c r="O163" s="32"/>
      <c r="P163" s="32"/>
      <c r="Q163" s="32"/>
      <c r="R163" s="32"/>
      <c r="S163" s="34">
        <f t="shared" si="13"/>
        <v>0</v>
      </c>
    </row>
    <row r="164" spans="1:19" ht="26.25" customHeight="1" x14ac:dyDescent="0.25">
      <c r="A164" s="9" t="str">
        <f t="shared" si="12"/>
        <v>Московский</v>
      </c>
      <c r="B164" s="8" t="str">
        <f t="shared" si="14"/>
        <v>ГБОУ СОШ №489</v>
      </c>
      <c r="C164" s="19">
        <f>VLOOKUP(B164,Списки!$C$1:$E$38,2,FALSE)</f>
        <v>11489</v>
      </c>
      <c r="D164" s="19" t="str">
        <f>VLOOKUP(B164,Списки!$C$1:$E$38,3,FALSE)</f>
        <v>СОШ</v>
      </c>
      <c r="E164" s="15"/>
      <c r="F164" s="8">
        <f t="shared" si="15"/>
        <v>0</v>
      </c>
      <c r="G164" s="8">
        <f t="shared" si="16"/>
        <v>0</v>
      </c>
      <c r="H164" s="8">
        <f t="shared" si="17"/>
        <v>11489161</v>
      </c>
      <c r="I164" s="32"/>
      <c r="J164" s="32"/>
      <c r="K164" s="33"/>
      <c r="L164" s="32"/>
      <c r="M164" s="33"/>
      <c r="N164" s="32"/>
      <c r="O164" s="32"/>
      <c r="P164" s="32"/>
      <c r="Q164" s="32"/>
      <c r="R164" s="32"/>
      <c r="S164" s="34">
        <f t="shared" si="13"/>
        <v>0</v>
      </c>
    </row>
    <row r="165" spans="1:19" ht="26.25" customHeight="1" x14ac:dyDescent="0.25">
      <c r="A165" s="9" t="str">
        <f t="shared" si="12"/>
        <v>Московский</v>
      </c>
      <c r="B165" s="8" t="str">
        <f t="shared" si="14"/>
        <v>ГБОУ СОШ №489</v>
      </c>
      <c r="C165" s="19">
        <f>VLOOKUP(B165,Списки!$C$1:$E$38,2,FALSE)</f>
        <v>11489</v>
      </c>
      <c r="D165" s="19" t="str">
        <f>VLOOKUP(B165,Списки!$C$1:$E$38,3,FALSE)</f>
        <v>СОШ</v>
      </c>
      <c r="E165" s="15"/>
      <c r="F165" s="8">
        <f t="shared" si="15"/>
        <v>0</v>
      </c>
      <c r="G165" s="8">
        <f t="shared" si="16"/>
        <v>0</v>
      </c>
      <c r="H165" s="8">
        <f t="shared" si="17"/>
        <v>11489162</v>
      </c>
      <c r="I165" s="32"/>
      <c r="J165" s="32"/>
      <c r="K165" s="33"/>
      <c r="L165" s="32"/>
      <c r="M165" s="33"/>
      <c r="N165" s="32"/>
      <c r="O165" s="32"/>
      <c r="P165" s="32"/>
      <c r="Q165" s="32"/>
      <c r="R165" s="32"/>
      <c r="S165" s="34">
        <f t="shared" si="13"/>
        <v>0</v>
      </c>
    </row>
    <row r="166" spans="1:19" ht="26.25" customHeight="1" x14ac:dyDescent="0.25">
      <c r="A166" s="9" t="str">
        <f t="shared" si="12"/>
        <v>Московский</v>
      </c>
      <c r="B166" s="8" t="str">
        <f t="shared" si="14"/>
        <v>ГБОУ СОШ №489</v>
      </c>
      <c r="C166" s="19">
        <f>VLOOKUP(B166,Списки!$C$1:$E$38,2,FALSE)</f>
        <v>11489</v>
      </c>
      <c r="D166" s="19" t="str">
        <f>VLOOKUP(B166,Списки!$C$1:$E$38,3,FALSE)</f>
        <v>СОШ</v>
      </c>
      <c r="E166" s="15"/>
      <c r="F166" s="8">
        <f t="shared" si="15"/>
        <v>0</v>
      </c>
      <c r="G166" s="8">
        <f t="shared" si="16"/>
        <v>0</v>
      </c>
      <c r="H166" s="8">
        <f t="shared" si="17"/>
        <v>11489163</v>
      </c>
      <c r="I166" s="32"/>
      <c r="J166" s="32"/>
      <c r="K166" s="33"/>
      <c r="L166" s="32"/>
      <c r="M166" s="33"/>
      <c r="N166" s="32"/>
      <c r="O166" s="32"/>
      <c r="P166" s="32"/>
      <c r="Q166" s="32"/>
      <c r="R166" s="32"/>
      <c r="S166" s="34">
        <f t="shared" si="13"/>
        <v>0</v>
      </c>
    </row>
    <row r="167" spans="1:19" ht="26.25" customHeight="1" x14ac:dyDescent="0.25">
      <c r="A167" s="9" t="str">
        <f t="shared" si="12"/>
        <v>Московский</v>
      </c>
      <c r="B167" s="8" t="str">
        <f t="shared" si="14"/>
        <v>ГБОУ СОШ №489</v>
      </c>
      <c r="C167" s="19">
        <f>VLOOKUP(B167,Списки!$C$1:$E$38,2,FALSE)</f>
        <v>11489</v>
      </c>
      <c r="D167" s="19" t="str">
        <f>VLOOKUP(B167,Списки!$C$1:$E$38,3,FALSE)</f>
        <v>СОШ</v>
      </c>
      <c r="E167" s="15"/>
      <c r="F167" s="8">
        <f t="shared" si="15"/>
        <v>0</v>
      </c>
      <c r="G167" s="8">
        <f t="shared" si="16"/>
        <v>0</v>
      </c>
      <c r="H167" s="8">
        <f t="shared" si="17"/>
        <v>11489164</v>
      </c>
      <c r="I167" s="32"/>
      <c r="J167" s="32"/>
      <c r="K167" s="33"/>
      <c r="L167" s="32"/>
      <c r="M167" s="33"/>
      <c r="N167" s="32"/>
      <c r="O167" s="32"/>
      <c r="P167" s="32"/>
      <c r="Q167" s="32"/>
      <c r="R167" s="32"/>
      <c r="S167" s="34">
        <f t="shared" si="13"/>
        <v>0</v>
      </c>
    </row>
    <row r="168" spans="1:19" ht="26.25" customHeight="1" x14ac:dyDescent="0.25">
      <c r="A168" s="9" t="str">
        <f t="shared" si="12"/>
        <v>Московский</v>
      </c>
      <c r="B168" s="8" t="str">
        <f t="shared" si="14"/>
        <v>ГБОУ СОШ №489</v>
      </c>
      <c r="C168" s="19">
        <f>VLOOKUP(B168,Списки!$C$1:$E$38,2,FALSE)</f>
        <v>11489</v>
      </c>
      <c r="D168" s="19" t="str">
        <f>VLOOKUP(B168,Списки!$C$1:$E$38,3,FALSE)</f>
        <v>СОШ</v>
      </c>
      <c r="E168" s="15"/>
      <c r="F168" s="8">
        <f t="shared" si="15"/>
        <v>0</v>
      </c>
      <c r="G168" s="8">
        <f t="shared" si="16"/>
        <v>0</v>
      </c>
      <c r="H168" s="8">
        <f t="shared" si="17"/>
        <v>11489165</v>
      </c>
      <c r="I168" s="32"/>
      <c r="J168" s="32"/>
      <c r="K168" s="33"/>
      <c r="L168" s="32"/>
      <c r="M168" s="33"/>
      <c r="N168" s="32"/>
      <c r="O168" s="32"/>
      <c r="P168" s="32"/>
      <c r="Q168" s="32"/>
      <c r="R168" s="32"/>
      <c r="S168" s="34">
        <f t="shared" si="13"/>
        <v>0</v>
      </c>
    </row>
    <row r="169" spans="1:19" ht="26.25" customHeight="1" x14ac:dyDescent="0.25">
      <c r="A169" s="9" t="str">
        <f t="shared" si="12"/>
        <v>Московский</v>
      </c>
      <c r="B169" s="8" t="str">
        <f t="shared" si="14"/>
        <v>ГБОУ СОШ №489</v>
      </c>
      <c r="C169" s="19">
        <f>VLOOKUP(B169,Списки!$C$1:$E$38,2,FALSE)</f>
        <v>11489</v>
      </c>
      <c r="D169" s="19" t="str">
        <f>VLOOKUP(B169,Списки!$C$1:$E$38,3,FALSE)</f>
        <v>СОШ</v>
      </c>
      <c r="E169" s="15"/>
      <c r="F169" s="8">
        <f t="shared" si="15"/>
        <v>0</v>
      </c>
      <c r="G169" s="8">
        <f t="shared" si="16"/>
        <v>0</v>
      </c>
      <c r="H169" s="8">
        <f t="shared" si="17"/>
        <v>11489166</v>
      </c>
      <c r="I169" s="32"/>
      <c r="J169" s="32"/>
      <c r="K169" s="33"/>
      <c r="L169" s="32"/>
      <c r="M169" s="33"/>
      <c r="N169" s="32"/>
      <c r="O169" s="32"/>
      <c r="P169" s="32"/>
      <c r="Q169" s="32"/>
      <c r="R169" s="32"/>
      <c r="S169" s="34">
        <f t="shared" si="13"/>
        <v>0</v>
      </c>
    </row>
    <row r="170" spans="1:19" ht="26.25" customHeight="1" x14ac:dyDescent="0.25">
      <c r="A170" s="9" t="str">
        <f t="shared" si="12"/>
        <v>Московский</v>
      </c>
      <c r="B170" s="8" t="str">
        <f t="shared" si="14"/>
        <v>ГБОУ СОШ №489</v>
      </c>
      <c r="C170" s="19">
        <f>VLOOKUP(B170,Списки!$C$1:$E$38,2,FALSE)</f>
        <v>11489</v>
      </c>
      <c r="D170" s="19" t="str">
        <f>VLOOKUP(B170,Списки!$C$1:$E$38,3,FALSE)</f>
        <v>СОШ</v>
      </c>
      <c r="E170" s="15"/>
      <c r="F170" s="8">
        <f t="shared" si="15"/>
        <v>0</v>
      </c>
      <c r="G170" s="8">
        <f t="shared" si="16"/>
        <v>0</v>
      </c>
      <c r="H170" s="8">
        <f t="shared" si="17"/>
        <v>11489167</v>
      </c>
      <c r="I170" s="32"/>
      <c r="J170" s="32"/>
      <c r="K170" s="33"/>
      <c r="L170" s="32"/>
      <c r="M170" s="33"/>
      <c r="N170" s="32"/>
      <c r="O170" s="32"/>
      <c r="P170" s="32"/>
      <c r="Q170" s="32"/>
      <c r="R170" s="32"/>
      <c r="S170" s="34">
        <f t="shared" si="13"/>
        <v>0</v>
      </c>
    </row>
    <row r="171" spans="1:19" ht="26.25" customHeight="1" x14ac:dyDescent="0.25">
      <c r="A171" s="9" t="str">
        <f t="shared" si="12"/>
        <v>Московский</v>
      </c>
      <c r="B171" s="8" t="str">
        <f t="shared" si="14"/>
        <v>ГБОУ СОШ №489</v>
      </c>
      <c r="C171" s="19">
        <f>VLOOKUP(B171,Списки!$C$1:$E$38,2,FALSE)</f>
        <v>11489</v>
      </c>
      <c r="D171" s="19" t="str">
        <f>VLOOKUP(B171,Списки!$C$1:$E$38,3,FALSE)</f>
        <v>СОШ</v>
      </c>
      <c r="E171" s="15"/>
      <c r="F171" s="8">
        <f t="shared" si="15"/>
        <v>0</v>
      </c>
      <c r="G171" s="8">
        <f t="shared" si="16"/>
        <v>0</v>
      </c>
      <c r="H171" s="8">
        <f t="shared" si="17"/>
        <v>11489168</v>
      </c>
      <c r="I171" s="32"/>
      <c r="J171" s="32"/>
      <c r="K171" s="33"/>
      <c r="L171" s="32"/>
      <c r="M171" s="33"/>
      <c r="N171" s="32"/>
      <c r="O171" s="32"/>
      <c r="P171" s="32"/>
      <c r="Q171" s="32"/>
      <c r="R171" s="32"/>
      <c r="S171" s="34">
        <f t="shared" si="13"/>
        <v>0</v>
      </c>
    </row>
    <row r="172" spans="1:19" ht="26.25" customHeight="1" x14ac:dyDescent="0.25">
      <c r="A172" s="9" t="str">
        <f t="shared" si="12"/>
        <v>Московский</v>
      </c>
      <c r="B172" s="8" t="str">
        <f t="shared" si="14"/>
        <v>ГБОУ СОШ №489</v>
      </c>
      <c r="C172" s="19">
        <f>VLOOKUP(B172,Списки!$C$1:$E$38,2,FALSE)</f>
        <v>11489</v>
      </c>
      <c r="D172" s="19" t="str">
        <f>VLOOKUP(B172,Списки!$C$1:$E$38,3,FALSE)</f>
        <v>СОШ</v>
      </c>
      <c r="E172" s="15"/>
      <c r="F172" s="8">
        <f t="shared" si="15"/>
        <v>0</v>
      </c>
      <c r="G172" s="8">
        <f t="shared" si="16"/>
        <v>0</v>
      </c>
      <c r="H172" s="8">
        <f t="shared" si="17"/>
        <v>11489169</v>
      </c>
      <c r="I172" s="32"/>
      <c r="J172" s="32"/>
      <c r="K172" s="33"/>
      <c r="L172" s="32"/>
      <c r="M172" s="33"/>
      <c r="N172" s="32"/>
      <c r="O172" s="32"/>
      <c r="P172" s="32"/>
      <c r="Q172" s="32"/>
      <c r="R172" s="32"/>
      <c r="S172" s="34">
        <f t="shared" si="13"/>
        <v>0</v>
      </c>
    </row>
    <row r="173" spans="1:19" ht="26.25" customHeight="1" x14ac:dyDescent="0.25">
      <c r="A173" s="9" t="str">
        <f t="shared" si="12"/>
        <v>Московский</v>
      </c>
      <c r="B173" s="8" t="str">
        <f t="shared" si="14"/>
        <v>ГБОУ СОШ №489</v>
      </c>
      <c r="C173" s="19">
        <f>VLOOKUP(B173,Списки!$C$1:$E$38,2,FALSE)</f>
        <v>11489</v>
      </c>
      <c r="D173" s="19" t="str">
        <f>VLOOKUP(B173,Списки!$C$1:$E$38,3,FALSE)</f>
        <v>СОШ</v>
      </c>
      <c r="E173" s="15"/>
      <c r="F173" s="8">
        <f t="shared" si="15"/>
        <v>0</v>
      </c>
      <c r="G173" s="8">
        <f t="shared" si="16"/>
        <v>0</v>
      </c>
      <c r="H173" s="8">
        <f t="shared" si="17"/>
        <v>11489170</v>
      </c>
      <c r="I173" s="32"/>
      <c r="J173" s="32"/>
      <c r="K173" s="33"/>
      <c r="L173" s="32"/>
      <c r="M173" s="33"/>
      <c r="N173" s="32"/>
      <c r="O173" s="32"/>
      <c r="P173" s="32"/>
      <c r="Q173" s="32"/>
      <c r="R173" s="32"/>
      <c r="S173" s="34">
        <f t="shared" si="13"/>
        <v>0</v>
      </c>
    </row>
    <row r="174" spans="1:19" ht="26.25" customHeight="1" x14ac:dyDescent="0.25">
      <c r="A174" s="9" t="str">
        <f t="shared" si="12"/>
        <v>Московский</v>
      </c>
      <c r="B174" s="8" t="str">
        <f t="shared" si="14"/>
        <v>ГБОУ СОШ №489</v>
      </c>
      <c r="C174" s="19">
        <f>VLOOKUP(B174,Списки!$C$1:$E$38,2,FALSE)</f>
        <v>11489</v>
      </c>
      <c r="D174" s="19" t="str">
        <f>VLOOKUP(B174,Списки!$C$1:$E$38,3,FALSE)</f>
        <v>СОШ</v>
      </c>
      <c r="E174" s="15"/>
      <c r="F174" s="8">
        <f t="shared" si="15"/>
        <v>0</v>
      </c>
      <c r="G174" s="8">
        <f t="shared" si="16"/>
        <v>0</v>
      </c>
      <c r="H174" s="8">
        <f t="shared" si="17"/>
        <v>11489171</v>
      </c>
      <c r="I174" s="32"/>
      <c r="J174" s="32"/>
      <c r="K174" s="33"/>
      <c r="L174" s="32"/>
      <c r="M174" s="33"/>
      <c r="N174" s="32"/>
      <c r="O174" s="32"/>
      <c r="P174" s="32"/>
      <c r="Q174" s="32"/>
      <c r="R174" s="32"/>
      <c r="S174" s="34">
        <f t="shared" si="13"/>
        <v>0</v>
      </c>
    </row>
    <row r="175" spans="1:19" ht="26.25" customHeight="1" x14ac:dyDescent="0.25">
      <c r="A175" s="9" t="str">
        <f t="shared" si="12"/>
        <v>Московский</v>
      </c>
      <c r="B175" s="8" t="str">
        <f t="shared" si="14"/>
        <v>ГБОУ СОШ №489</v>
      </c>
      <c r="C175" s="19">
        <f>VLOOKUP(B175,Списки!$C$1:$E$38,2,FALSE)</f>
        <v>11489</v>
      </c>
      <c r="D175" s="19" t="str">
        <f>VLOOKUP(B175,Списки!$C$1:$E$38,3,FALSE)</f>
        <v>СОШ</v>
      </c>
      <c r="E175" s="15"/>
      <c r="F175" s="8">
        <f t="shared" si="15"/>
        <v>0</v>
      </c>
      <c r="G175" s="8">
        <f t="shared" si="16"/>
        <v>0</v>
      </c>
      <c r="H175" s="8">
        <f t="shared" si="17"/>
        <v>11489172</v>
      </c>
      <c r="I175" s="32"/>
      <c r="J175" s="32"/>
      <c r="K175" s="33"/>
      <c r="L175" s="32"/>
      <c r="M175" s="33"/>
      <c r="N175" s="32"/>
      <c r="O175" s="32"/>
      <c r="P175" s="32"/>
      <c r="Q175" s="32"/>
      <c r="R175" s="32"/>
      <c r="S175" s="34">
        <f t="shared" si="13"/>
        <v>0</v>
      </c>
    </row>
    <row r="176" spans="1:19" ht="26.25" customHeight="1" x14ac:dyDescent="0.25">
      <c r="A176" s="9" t="str">
        <f t="shared" si="12"/>
        <v>Московский</v>
      </c>
      <c r="B176" s="8" t="str">
        <f t="shared" si="14"/>
        <v>ГБОУ СОШ №489</v>
      </c>
      <c r="C176" s="19">
        <f>VLOOKUP(B176,Списки!$C$1:$E$38,2,FALSE)</f>
        <v>11489</v>
      </c>
      <c r="D176" s="19" t="str">
        <f>VLOOKUP(B176,Списки!$C$1:$E$38,3,FALSE)</f>
        <v>СОШ</v>
      </c>
      <c r="E176" s="15"/>
      <c r="F176" s="8">
        <f t="shared" si="15"/>
        <v>0</v>
      </c>
      <c r="G176" s="8">
        <f t="shared" si="16"/>
        <v>0</v>
      </c>
      <c r="H176" s="8">
        <f t="shared" si="17"/>
        <v>11489173</v>
      </c>
      <c r="I176" s="32"/>
      <c r="J176" s="32"/>
      <c r="K176" s="33"/>
      <c r="L176" s="32"/>
      <c r="M176" s="33"/>
      <c r="N176" s="32"/>
      <c r="O176" s="32"/>
      <c r="P176" s="32"/>
      <c r="Q176" s="32"/>
      <c r="R176" s="32"/>
      <c r="S176" s="34">
        <f t="shared" si="13"/>
        <v>0</v>
      </c>
    </row>
    <row r="177" spans="1:19" ht="26.25" customHeight="1" x14ac:dyDescent="0.25">
      <c r="A177" s="9" t="str">
        <f t="shared" si="12"/>
        <v>Московский</v>
      </c>
      <c r="B177" s="8" t="str">
        <f t="shared" si="14"/>
        <v>ГБОУ СОШ №489</v>
      </c>
      <c r="C177" s="19">
        <f>VLOOKUP(B177,Списки!$C$1:$E$38,2,FALSE)</f>
        <v>11489</v>
      </c>
      <c r="D177" s="19" t="str">
        <f>VLOOKUP(B177,Списки!$C$1:$E$38,3,FALSE)</f>
        <v>СОШ</v>
      </c>
      <c r="E177" s="15"/>
      <c r="F177" s="8">
        <f t="shared" si="15"/>
        <v>0</v>
      </c>
      <c r="G177" s="8">
        <f t="shared" si="16"/>
        <v>0</v>
      </c>
      <c r="H177" s="8">
        <f t="shared" si="17"/>
        <v>11489174</v>
      </c>
      <c r="I177" s="32"/>
      <c r="J177" s="32"/>
      <c r="K177" s="33"/>
      <c r="L177" s="32"/>
      <c r="M177" s="33"/>
      <c r="N177" s="32"/>
      <c r="O177" s="32"/>
      <c r="P177" s="32"/>
      <c r="Q177" s="32"/>
      <c r="R177" s="32"/>
      <c r="S177" s="34">
        <f t="shared" si="13"/>
        <v>0</v>
      </c>
    </row>
    <row r="178" spans="1:19" ht="26.25" customHeight="1" x14ac:dyDescent="0.25">
      <c r="A178" s="9" t="str">
        <f t="shared" si="12"/>
        <v>Московский</v>
      </c>
      <c r="B178" s="8" t="str">
        <f t="shared" si="14"/>
        <v>ГБОУ СОШ №489</v>
      </c>
      <c r="C178" s="19">
        <f>VLOOKUP(B178,Списки!$C$1:$E$38,2,FALSE)</f>
        <v>11489</v>
      </c>
      <c r="D178" s="19" t="str">
        <f>VLOOKUP(B178,Списки!$C$1:$E$38,3,FALSE)</f>
        <v>СОШ</v>
      </c>
      <c r="E178" s="15"/>
      <c r="F178" s="8">
        <f t="shared" si="15"/>
        <v>0</v>
      </c>
      <c r="G178" s="8">
        <f t="shared" si="16"/>
        <v>0</v>
      </c>
      <c r="H178" s="8">
        <f t="shared" si="17"/>
        <v>11489175</v>
      </c>
      <c r="I178" s="32"/>
      <c r="J178" s="32"/>
      <c r="K178" s="33"/>
      <c r="L178" s="32"/>
      <c r="M178" s="33"/>
      <c r="N178" s="32"/>
      <c r="O178" s="32"/>
      <c r="P178" s="32"/>
      <c r="Q178" s="32"/>
      <c r="R178" s="32"/>
      <c r="S178" s="34">
        <f t="shared" si="13"/>
        <v>0</v>
      </c>
    </row>
    <row r="179" spans="1:19" ht="26.25" customHeight="1" x14ac:dyDescent="0.25">
      <c r="A179" s="9" t="str">
        <f t="shared" si="12"/>
        <v>Московский</v>
      </c>
      <c r="B179" s="8" t="str">
        <f t="shared" si="14"/>
        <v>ГБОУ СОШ №489</v>
      </c>
      <c r="C179" s="19">
        <f>VLOOKUP(B179,Списки!$C$1:$E$38,2,FALSE)</f>
        <v>11489</v>
      </c>
      <c r="D179" s="19" t="str">
        <f>VLOOKUP(B179,Списки!$C$1:$E$38,3,FALSE)</f>
        <v>СОШ</v>
      </c>
      <c r="E179" s="15"/>
      <c r="F179" s="8">
        <f t="shared" si="15"/>
        <v>0</v>
      </c>
      <c r="G179" s="8">
        <f t="shared" si="16"/>
        <v>0</v>
      </c>
      <c r="H179" s="8">
        <f t="shared" si="17"/>
        <v>11489176</v>
      </c>
      <c r="I179" s="32"/>
      <c r="J179" s="32"/>
      <c r="K179" s="33"/>
      <c r="L179" s="32"/>
      <c r="M179" s="33"/>
      <c r="N179" s="32"/>
      <c r="O179" s="32"/>
      <c r="P179" s="32"/>
      <c r="Q179" s="32"/>
      <c r="R179" s="32"/>
      <c r="S179" s="34">
        <f t="shared" si="13"/>
        <v>0</v>
      </c>
    </row>
    <row r="180" spans="1:19" ht="26.25" customHeight="1" x14ac:dyDescent="0.25">
      <c r="A180" s="9" t="str">
        <f t="shared" si="12"/>
        <v>Московский</v>
      </c>
      <c r="B180" s="8" t="str">
        <f t="shared" si="14"/>
        <v>ГБОУ СОШ №489</v>
      </c>
      <c r="C180" s="19">
        <f>VLOOKUP(B180,Списки!$C$1:$E$38,2,FALSE)</f>
        <v>11489</v>
      </c>
      <c r="D180" s="19" t="str">
        <f>VLOOKUP(B180,Списки!$C$1:$E$38,3,FALSE)</f>
        <v>СОШ</v>
      </c>
      <c r="E180" s="15"/>
      <c r="F180" s="8">
        <f t="shared" si="15"/>
        <v>0</v>
      </c>
      <c r="G180" s="8">
        <f t="shared" si="16"/>
        <v>0</v>
      </c>
      <c r="H180" s="8">
        <f t="shared" si="17"/>
        <v>11489177</v>
      </c>
      <c r="I180" s="32"/>
      <c r="J180" s="32"/>
      <c r="K180" s="33"/>
      <c r="L180" s="32"/>
      <c r="M180" s="33"/>
      <c r="N180" s="32"/>
      <c r="O180" s="32"/>
      <c r="P180" s="32"/>
      <c r="Q180" s="32"/>
      <c r="R180" s="32"/>
      <c r="S180" s="34">
        <f t="shared" si="13"/>
        <v>0</v>
      </c>
    </row>
    <row r="181" spans="1:19" ht="26.25" customHeight="1" x14ac:dyDescent="0.25">
      <c r="A181" s="9" t="str">
        <f t="shared" si="12"/>
        <v>Московский</v>
      </c>
      <c r="B181" s="8" t="str">
        <f t="shared" si="14"/>
        <v>ГБОУ СОШ №489</v>
      </c>
      <c r="C181" s="19">
        <f>VLOOKUP(B181,Списки!$C$1:$E$38,2,FALSE)</f>
        <v>11489</v>
      </c>
      <c r="D181" s="19" t="str">
        <f>VLOOKUP(B181,Списки!$C$1:$E$38,3,FALSE)</f>
        <v>СОШ</v>
      </c>
      <c r="E181" s="15"/>
      <c r="F181" s="8">
        <f t="shared" si="15"/>
        <v>0</v>
      </c>
      <c r="G181" s="8">
        <f t="shared" si="16"/>
        <v>0</v>
      </c>
      <c r="H181" s="8">
        <f t="shared" si="17"/>
        <v>11489178</v>
      </c>
      <c r="I181" s="32"/>
      <c r="J181" s="32"/>
      <c r="K181" s="33"/>
      <c r="L181" s="32"/>
      <c r="M181" s="33"/>
      <c r="N181" s="32"/>
      <c r="O181" s="32"/>
      <c r="P181" s="32"/>
      <c r="Q181" s="32"/>
      <c r="R181" s="32"/>
      <c r="S181" s="34">
        <f t="shared" si="13"/>
        <v>0</v>
      </c>
    </row>
    <row r="182" spans="1:19" ht="26.25" customHeight="1" x14ac:dyDescent="0.25">
      <c r="A182" s="9" t="str">
        <f t="shared" si="12"/>
        <v>Московский</v>
      </c>
      <c r="B182" s="8" t="str">
        <f t="shared" si="14"/>
        <v>ГБОУ СОШ №489</v>
      </c>
      <c r="C182" s="19">
        <f>VLOOKUP(B182,Списки!$C$1:$E$38,2,FALSE)</f>
        <v>11489</v>
      </c>
      <c r="D182" s="19" t="str">
        <f>VLOOKUP(B182,Списки!$C$1:$E$38,3,FALSE)</f>
        <v>СОШ</v>
      </c>
      <c r="E182" s="15"/>
      <c r="F182" s="8">
        <f t="shared" si="15"/>
        <v>0</v>
      </c>
      <c r="G182" s="8">
        <f t="shared" si="16"/>
        <v>0</v>
      </c>
      <c r="H182" s="8">
        <f t="shared" si="17"/>
        <v>11489179</v>
      </c>
      <c r="I182" s="32"/>
      <c r="J182" s="32"/>
      <c r="K182" s="33"/>
      <c r="L182" s="32"/>
      <c r="M182" s="33"/>
      <c r="N182" s="32"/>
      <c r="O182" s="32"/>
      <c r="P182" s="32"/>
      <c r="Q182" s="32"/>
      <c r="R182" s="32"/>
      <c r="S182" s="34">
        <f t="shared" si="13"/>
        <v>0</v>
      </c>
    </row>
    <row r="183" spans="1:19" ht="26.25" customHeight="1" x14ac:dyDescent="0.25">
      <c r="A183" s="9" t="str">
        <f t="shared" si="12"/>
        <v>Московский</v>
      </c>
      <c r="B183" s="8" t="str">
        <f t="shared" si="14"/>
        <v>ГБОУ СОШ №489</v>
      </c>
      <c r="C183" s="19">
        <f>VLOOKUP(B183,Списки!$C$1:$E$38,2,FALSE)</f>
        <v>11489</v>
      </c>
      <c r="D183" s="19" t="str">
        <f>VLOOKUP(B183,Списки!$C$1:$E$38,3,FALSE)</f>
        <v>СОШ</v>
      </c>
      <c r="E183" s="15"/>
      <c r="F183" s="8">
        <f t="shared" si="15"/>
        <v>0</v>
      </c>
      <c r="G183" s="8">
        <f t="shared" si="16"/>
        <v>0</v>
      </c>
      <c r="H183" s="8">
        <f t="shared" si="17"/>
        <v>11489180</v>
      </c>
      <c r="I183" s="32"/>
      <c r="J183" s="32"/>
      <c r="K183" s="33"/>
      <c r="L183" s="32"/>
      <c r="M183" s="33"/>
      <c r="N183" s="32"/>
      <c r="O183" s="32"/>
      <c r="P183" s="32"/>
      <c r="Q183" s="32"/>
      <c r="R183" s="32"/>
      <c r="S183" s="34">
        <f t="shared" si="13"/>
        <v>0</v>
      </c>
    </row>
    <row r="184" spans="1:19" ht="26.25" customHeight="1" x14ac:dyDescent="0.25">
      <c r="A184" s="9" t="str">
        <f t="shared" si="12"/>
        <v>Московский</v>
      </c>
      <c r="B184" s="8" t="str">
        <f t="shared" si="14"/>
        <v>ГБОУ СОШ №489</v>
      </c>
      <c r="C184" s="19">
        <f>VLOOKUP(B184,Списки!$C$1:$E$38,2,FALSE)</f>
        <v>11489</v>
      </c>
      <c r="D184" s="19" t="str">
        <f>VLOOKUP(B184,Списки!$C$1:$E$38,3,FALSE)</f>
        <v>СОШ</v>
      </c>
      <c r="E184" s="15"/>
      <c r="F184" s="8">
        <f t="shared" si="15"/>
        <v>0</v>
      </c>
      <c r="G184" s="8">
        <f t="shared" si="16"/>
        <v>0</v>
      </c>
      <c r="H184" s="8">
        <f t="shared" si="17"/>
        <v>11489181</v>
      </c>
      <c r="I184" s="32"/>
      <c r="J184" s="32"/>
      <c r="K184" s="33"/>
      <c r="L184" s="32"/>
      <c r="M184" s="33"/>
      <c r="N184" s="32"/>
      <c r="O184" s="32"/>
      <c r="P184" s="32"/>
      <c r="Q184" s="32"/>
      <c r="R184" s="32"/>
      <c r="S184" s="34">
        <f t="shared" si="13"/>
        <v>0</v>
      </c>
    </row>
    <row r="185" spans="1:19" ht="26.25" customHeight="1" x14ac:dyDescent="0.25">
      <c r="A185" s="9" t="str">
        <f t="shared" si="12"/>
        <v>Московский</v>
      </c>
      <c r="B185" s="8" t="str">
        <f t="shared" si="14"/>
        <v>ГБОУ СОШ №489</v>
      </c>
      <c r="C185" s="19">
        <f>VLOOKUP(B185,Списки!$C$1:$E$38,2,FALSE)</f>
        <v>11489</v>
      </c>
      <c r="D185" s="19" t="str">
        <f>VLOOKUP(B185,Списки!$C$1:$E$38,3,FALSE)</f>
        <v>СОШ</v>
      </c>
      <c r="E185" s="15"/>
      <c r="F185" s="8">
        <f t="shared" si="15"/>
        <v>0</v>
      </c>
      <c r="G185" s="8">
        <f t="shared" si="16"/>
        <v>0</v>
      </c>
      <c r="H185" s="8">
        <f t="shared" si="17"/>
        <v>11489182</v>
      </c>
      <c r="I185" s="32"/>
      <c r="J185" s="32"/>
      <c r="K185" s="33"/>
      <c r="L185" s="32"/>
      <c r="M185" s="33"/>
      <c r="N185" s="32"/>
      <c r="O185" s="32"/>
      <c r="P185" s="32"/>
      <c r="Q185" s="32"/>
      <c r="R185" s="32"/>
      <c r="S185" s="34">
        <f t="shared" si="13"/>
        <v>0</v>
      </c>
    </row>
    <row r="186" spans="1:19" ht="26.25" customHeight="1" x14ac:dyDescent="0.25">
      <c r="A186" s="9" t="str">
        <f t="shared" si="12"/>
        <v>Московский</v>
      </c>
      <c r="B186" s="8" t="str">
        <f t="shared" si="14"/>
        <v>ГБОУ СОШ №489</v>
      </c>
      <c r="C186" s="19">
        <f>VLOOKUP(B186,Списки!$C$1:$E$38,2,FALSE)</f>
        <v>11489</v>
      </c>
      <c r="D186" s="19" t="str">
        <f>VLOOKUP(B186,Списки!$C$1:$E$38,3,FALSE)</f>
        <v>СОШ</v>
      </c>
      <c r="E186" s="15"/>
      <c r="F186" s="8">
        <f t="shared" si="15"/>
        <v>0</v>
      </c>
      <c r="G186" s="8">
        <f t="shared" si="16"/>
        <v>0</v>
      </c>
      <c r="H186" s="8">
        <f t="shared" si="17"/>
        <v>11489183</v>
      </c>
      <c r="I186" s="32"/>
      <c r="J186" s="32"/>
      <c r="K186" s="33"/>
      <c r="L186" s="32"/>
      <c r="M186" s="33"/>
      <c r="N186" s="32"/>
      <c r="O186" s="32"/>
      <c r="P186" s="32"/>
      <c r="Q186" s="32"/>
      <c r="R186" s="32"/>
      <c r="S186" s="34">
        <f t="shared" si="13"/>
        <v>0</v>
      </c>
    </row>
    <row r="187" spans="1:19" ht="26.25" customHeight="1" x14ac:dyDescent="0.25">
      <c r="A187" s="9" t="str">
        <f t="shared" si="12"/>
        <v>Московский</v>
      </c>
      <c r="B187" s="8" t="str">
        <f t="shared" si="14"/>
        <v>ГБОУ СОШ №489</v>
      </c>
      <c r="C187" s="19">
        <f>VLOOKUP(B187,Списки!$C$1:$E$38,2,FALSE)</f>
        <v>11489</v>
      </c>
      <c r="D187" s="19" t="str">
        <f>VLOOKUP(B187,Списки!$C$1:$E$38,3,FALSE)</f>
        <v>СОШ</v>
      </c>
      <c r="E187" s="15"/>
      <c r="F187" s="8">
        <f t="shared" si="15"/>
        <v>0</v>
      </c>
      <c r="G187" s="8">
        <f t="shared" si="16"/>
        <v>0</v>
      </c>
      <c r="H187" s="8">
        <f t="shared" si="17"/>
        <v>11489184</v>
      </c>
      <c r="I187" s="32"/>
      <c r="J187" s="32"/>
      <c r="K187" s="33"/>
      <c r="L187" s="32"/>
      <c r="M187" s="33"/>
      <c r="N187" s="32"/>
      <c r="O187" s="32"/>
      <c r="P187" s="32"/>
      <c r="Q187" s="32"/>
      <c r="R187" s="32"/>
      <c r="S187" s="34">
        <f t="shared" si="13"/>
        <v>0</v>
      </c>
    </row>
    <row r="188" spans="1:19" ht="26.25" customHeight="1" x14ac:dyDescent="0.25">
      <c r="A188" s="9" t="str">
        <f t="shared" si="12"/>
        <v>Московский</v>
      </c>
      <c r="B188" s="8" t="str">
        <f t="shared" si="14"/>
        <v>ГБОУ СОШ №489</v>
      </c>
      <c r="C188" s="19">
        <f>VLOOKUP(B188,Списки!$C$1:$E$38,2,FALSE)</f>
        <v>11489</v>
      </c>
      <c r="D188" s="19" t="str">
        <f>VLOOKUP(B188,Списки!$C$1:$E$38,3,FALSE)</f>
        <v>СОШ</v>
      </c>
      <c r="E188" s="15"/>
      <c r="F188" s="8">
        <f t="shared" si="15"/>
        <v>0</v>
      </c>
      <c r="G188" s="8">
        <f t="shared" si="16"/>
        <v>0</v>
      </c>
      <c r="H188" s="8">
        <f t="shared" si="17"/>
        <v>11489185</v>
      </c>
      <c r="I188" s="32"/>
      <c r="J188" s="32"/>
      <c r="K188" s="33"/>
      <c r="L188" s="32"/>
      <c r="M188" s="33"/>
      <c r="N188" s="32"/>
      <c r="O188" s="32"/>
      <c r="P188" s="32"/>
      <c r="Q188" s="32"/>
      <c r="R188" s="32"/>
      <c r="S188" s="34">
        <f t="shared" si="13"/>
        <v>0</v>
      </c>
    </row>
    <row r="189" spans="1:19" ht="26.25" customHeight="1" x14ac:dyDescent="0.25">
      <c r="A189" s="9" t="str">
        <f t="shared" si="12"/>
        <v>Московский</v>
      </c>
      <c r="B189" s="8" t="str">
        <f t="shared" si="14"/>
        <v>ГБОУ СОШ №489</v>
      </c>
      <c r="C189" s="19">
        <f>VLOOKUP(B189,Списки!$C$1:$E$38,2,FALSE)</f>
        <v>11489</v>
      </c>
      <c r="D189" s="19" t="str">
        <f>VLOOKUP(B189,Списки!$C$1:$E$38,3,FALSE)</f>
        <v>СОШ</v>
      </c>
      <c r="E189" s="15"/>
      <c r="F189" s="8">
        <f t="shared" si="15"/>
        <v>0</v>
      </c>
      <c r="G189" s="8">
        <f t="shared" si="16"/>
        <v>0</v>
      </c>
      <c r="H189" s="8">
        <f t="shared" si="17"/>
        <v>11489186</v>
      </c>
      <c r="I189" s="32"/>
      <c r="J189" s="32"/>
      <c r="K189" s="33"/>
      <c r="L189" s="32"/>
      <c r="M189" s="33"/>
      <c r="N189" s="32"/>
      <c r="O189" s="32"/>
      <c r="P189" s="32"/>
      <c r="Q189" s="32"/>
      <c r="R189" s="32"/>
      <c r="S189" s="34">
        <f t="shared" si="13"/>
        <v>0</v>
      </c>
    </row>
    <row r="190" spans="1:19" ht="26.25" customHeight="1" x14ac:dyDescent="0.25">
      <c r="A190" s="9" t="str">
        <f t="shared" si="12"/>
        <v>Московский</v>
      </c>
      <c r="B190" s="8" t="str">
        <f t="shared" si="14"/>
        <v>ГБОУ СОШ №489</v>
      </c>
      <c r="C190" s="19">
        <f>VLOOKUP(B190,Списки!$C$1:$E$38,2,FALSE)</f>
        <v>11489</v>
      </c>
      <c r="D190" s="19" t="str">
        <f>VLOOKUP(B190,Списки!$C$1:$E$38,3,FALSE)</f>
        <v>СОШ</v>
      </c>
      <c r="E190" s="15"/>
      <c r="F190" s="8">
        <f t="shared" si="15"/>
        <v>0</v>
      </c>
      <c r="G190" s="8">
        <f t="shared" si="16"/>
        <v>0</v>
      </c>
      <c r="H190" s="8">
        <f t="shared" si="17"/>
        <v>11489187</v>
      </c>
      <c r="I190" s="32"/>
      <c r="J190" s="32"/>
      <c r="K190" s="33"/>
      <c r="L190" s="32"/>
      <c r="M190" s="33"/>
      <c r="N190" s="32"/>
      <c r="O190" s="32"/>
      <c r="P190" s="32"/>
      <c r="Q190" s="32"/>
      <c r="R190" s="32"/>
      <c r="S190" s="34">
        <f t="shared" si="13"/>
        <v>0</v>
      </c>
    </row>
    <row r="191" spans="1:19" ht="26.25" customHeight="1" x14ac:dyDescent="0.25">
      <c r="A191" s="9" t="str">
        <f t="shared" si="12"/>
        <v>Московский</v>
      </c>
      <c r="B191" s="8" t="str">
        <f t="shared" si="14"/>
        <v>ГБОУ СОШ №489</v>
      </c>
      <c r="C191" s="19">
        <f>VLOOKUP(B191,Списки!$C$1:$E$38,2,FALSE)</f>
        <v>11489</v>
      </c>
      <c r="D191" s="19" t="str">
        <f>VLOOKUP(B191,Списки!$C$1:$E$38,3,FALSE)</f>
        <v>СОШ</v>
      </c>
      <c r="E191" s="15"/>
      <c r="F191" s="8">
        <f t="shared" si="15"/>
        <v>0</v>
      </c>
      <c r="G191" s="8">
        <f t="shared" si="16"/>
        <v>0</v>
      </c>
      <c r="H191" s="8">
        <f t="shared" si="17"/>
        <v>11489188</v>
      </c>
      <c r="I191" s="32"/>
      <c r="J191" s="32"/>
      <c r="K191" s="33"/>
      <c r="L191" s="32"/>
      <c r="M191" s="33"/>
      <c r="N191" s="32"/>
      <c r="O191" s="32"/>
      <c r="P191" s="32"/>
      <c r="Q191" s="32"/>
      <c r="R191" s="32"/>
      <c r="S191" s="34">
        <f t="shared" si="13"/>
        <v>0</v>
      </c>
    </row>
    <row r="192" spans="1:19" ht="26.25" customHeight="1" x14ac:dyDescent="0.25">
      <c r="A192" s="9" t="str">
        <f t="shared" si="12"/>
        <v>Московский</v>
      </c>
      <c r="B192" s="8" t="str">
        <f t="shared" si="14"/>
        <v>ГБОУ СОШ №489</v>
      </c>
      <c r="C192" s="19">
        <f>VLOOKUP(B192,Списки!$C$1:$E$38,2,FALSE)</f>
        <v>11489</v>
      </c>
      <c r="D192" s="19" t="str">
        <f>VLOOKUP(B192,Списки!$C$1:$E$38,3,FALSE)</f>
        <v>СОШ</v>
      </c>
      <c r="E192" s="15"/>
      <c r="F192" s="8">
        <f t="shared" si="15"/>
        <v>0</v>
      </c>
      <c r="G192" s="8">
        <f t="shared" si="16"/>
        <v>0</v>
      </c>
      <c r="H192" s="8">
        <f t="shared" si="17"/>
        <v>11489189</v>
      </c>
      <c r="I192" s="32"/>
      <c r="J192" s="32"/>
      <c r="K192" s="33"/>
      <c r="L192" s="32"/>
      <c r="M192" s="33"/>
      <c r="N192" s="32"/>
      <c r="O192" s="32"/>
      <c r="P192" s="32"/>
      <c r="Q192" s="32"/>
      <c r="R192" s="32"/>
      <c r="S192" s="34">
        <f t="shared" si="13"/>
        <v>0</v>
      </c>
    </row>
    <row r="193" spans="1:19" ht="26.25" customHeight="1" x14ac:dyDescent="0.25">
      <c r="A193" s="9" t="str">
        <f t="shared" si="12"/>
        <v>Московский</v>
      </c>
      <c r="B193" s="8" t="str">
        <f t="shared" si="14"/>
        <v>ГБОУ СОШ №489</v>
      </c>
      <c r="C193" s="19">
        <f>VLOOKUP(B193,Списки!$C$1:$E$38,2,FALSE)</f>
        <v>11489</v>
      </c>
      <c r="D193" s="19" t="str">
        <f>VLOOKUP(B193,Списки!$C$1:$E$38,3,FALSE)</f>
        <v>СОШ</v>
      </c>
      <c r="E193" s="15"/>
      <c r="F193" s="8">
        <f t="shared" si="15"/>
        <v>0</v>
      </c>
      <c r="G193" s="8">
        <f t="shared" si="16"/>
        <v>0</v>
      </c>
      <c r="H193" s="8">
        <f t="shared" si="17"/>
        <v>11489190</v>
      </c>
      <c r="I193" s="32"/>
      <c r="J193" s="32"/>
      <c r="K193" s="33"/>
      <c r="L193" s="32"/>
      <c r="M193" s="33"/>
      <c r="N193" s="32"/>
      <c r="O193" s="32"/>
      <c r="P193" s="32"/>
      <c r="Q193" s="32"/>
      <c r="R193" s="32"/>
      <c r="S193" s="34">
        <f t="shared" si="13"/>
        <v>0</v>
      </c>
    </row>
    <row r="194" spans="1:19" ht="26.25" customHeight="1" x14ac:dyDescent="0.25">
      <c r="A194" s="9" t="str">
        <f t="shared" si="12"/>
        <v>Московский</v>
      </c>
      <c r="B194" s="8" t="str">
        <f t="shared" si="14"/>
        <v>ГБОУ СОШ №489</v>
      </c>
      <c r="C194" s="19">
        <f>VLOOKUP(B194,Списки!$C$1:$E$38,2,FALSE)</f>
        <v>11489</v>
      </c>
      <c r="D194" s="19" t="str">
        <f>VLOOKUP(B194,Списки!$C$1:$E$38,3,FALSE)</f>
        <v>СОШ</v>
      </c>
      <c r="E194" s="15"/>
      <c r="F194" s="8">
        <f t="shared" si="15"/>
        <v>0</v>
      </c>
      <c r="G194" s="8">
        <f t="shared" si="16"/>
        <v>0</v>
      </c>
      <c r="H194" s="8">
        <f t="shared" si="17"/>
        <v>11489191</v>
      </c>
      <c r="I194" s="32"/>
      <c r="J194" s="32"/>
      <c r="K194" s="33"/>
      <c r="L194" s="32"/>
      <c r="M194" s="33"/>
      <c r="N194" s="32"/>
      <c r="O194" s="32"/>
      <c r="P194" s="32"/>
      <c r="Q194" s="32"/>
      <c r="R194" s="32"/>
      <c r="S194" s="34">
        <f t="shared" si="13"/>
        <v>0</v>
      </c>
    </row>
    <row r="195" spans="1:19" ht="26.25" customHeight="1" x14ac:dyDescent="0.25">
      <c r="A195" s="9" t="str">
        <f t="shared" si="12"/>
        <v>Московский</v>
      </c>
      <c r="B195" s="8" t="str">
        <f t="shared" si="14"/>
        <v>ГБОУ СОШ №489</v>
      </c>
      <c r="C195" s="19">
        <f>VLOOKUP(B195,Списки!$C$1:$E$38,2,FALSE)</f>
        <v>11489</v>
      </c>
      <c r="D195" s="19" t="str">
        <f>VLOOKUP(B195,Списки!$C$1:$E$38,3,FALSE)</f>
        <v>СОШ</v>
      </c>
      <c r="E195" s="15"/>
      <c r="F195" s="8">
        <f t="shared" si="15"/>
        <v>0</v>
      </c>
      <c r="G195" s="8">
        <f t="shared" si="16"/>
        <v>0</v>
      </c>
      <c r="H195" s="8">
        <f t="shared" si="17"/>
        <v>11489192</v>
      </c>
      <c r="I195" s="32"/>
      <c r="J195" s="32"/>
      <c r="K195" s="33"/>
      <c r="L195" s="32"/>
      <c r="M195" s="33"/>
      <c r="N195" s="32"/>
      <c r="O195" s="32"/>
      <c r="P195" s="32"/>
      <c r="Q195" s="32"/>
      <c r="R195" s="32"/>
      <c r="S195" s="34">
        <f t="shared" si="13"/>
        <v>0</v>
      </c>
    </row>
    <row r="196" spans="1:19" ht="26.25" customHeight="1" x14ac:dyDescent="0.25">
      <c r="A196" s="9" t="str">
        <f t="shared" si="12"/>
        <v>Московский</v>
      </c>
      <c r="B196" s="8" t="str">
        <f t="shared" si="14"/>
        <v>ГБОУ СОШ №489</v>
      </c>
      <c r="C196" s="19">
        <f>VLOOKUP(B196,Списки!$C$1:$E$38,2,FALSE)</f>
        <v>11489</v>
      </c>
      <c r="D196" s="19" t="str">
        <f>VLOOKUP(B196,Списки!$C$1:$E$38,3,FALSE)</f>
        <v>СОШ</v>
      </c>
      <c r="E196" s="15"/>
      <c r="F196" s="8">
        <f t="shared" si="15"/>
        <v>0</v>
      </c>
      <c r="G196" s="8">
        <f t="shared" si="16"/>
        <v>0</v>
      </c>
      <c r="H196" s="8">
        <f t="shared" si="17"/>
        <v>11489193</v>
      </c>
      <c r="I196" s="32"/>
      <c r="J196" s="32"/>
      <c r="K196" s="33"/>
      <c r="L196" s="32"/>
      <c r="M196" s="33"/>
      <c r="N196" s="32"/>
      <c r="O196" s="32"/>
      <c r="P196" s="32"/>
      <c r="Q196" s="32"/>
      <c r="R196" s="32"/>
      <c r="S196" s="34">
        <f t="shared" si="13"/>
        <v>0</v>
      </c>
    </row>
    <row r="197" spans="1:19" ht="26.25" customHeight="1" x14ac:dyDescent="0.25">
      <c r="A197" s="9" t="str">
        <f t="shared" ref="A197:A260" si="18">A196</f>
        <v>Московский</v>
      </c>
      <c r="B197" s="8" t="str">
        <f t="shared" si="14"/>
        <v>ГБОУ СОШ №489</v>
      </c>
      <c r="C197" s="19">
        <f>VLOOKUP(B197,Списки!$C$1:$E$38,2,FALSE)</f>
        <v>11489</v>
      </c>
      <c r="D197" s="19" t="str">
        <f>VLOOKUP(B197,Списки!$C$1:$E$38,3,FALSE)</f>
        <v>СОШ</v>
      </c>
      <c r="E197" s="15"/>
      <c r="F197" s="8">
        <f t="shared" si="15"/>
        <v>0</v>
      </c>
      <c r="G197" s="8">
        <f t="shared" si="16"/>
        <v>0</v>
      </c>
      <c r="H197" s="8">
        <f t="shared" si="17"/>
        <v>11489194</v>
      </c>
      <c r="I197" s="32"/>
      <c r="J197" s="32"/>
      <c r="K197" s="33"/>
      <c r="L197" s="32"/>
      <c r="M197" s="33"/>
      <c r="N197" s="32"/>
      <c r="O197" s="32"/>
      <c r="P197" s="32"/>
      <c r="Q197" s="32"/>
      <c r="R197" s="32"/>
      <c r="S197" s="34">
        <f t="shared" ref="S197:S260" si="19">SUM(I197:R197)/27</f>
        <v>0</v>
      </c>
    </row>
    <row r="198" spans="1:19" ht="26.25" customHeight="1" x14ac:dyDescent="0.25">
      <c r="A198" s="9" t="str">
        <f t="shared" si="18"/>
        <v>Московский</v>
      </c>
      <c r="B198" s="8" t="str">
        <f t="shared" ref="B198:B261" si="20">B197</f>
        <v>ГБОУ СОШ №489</v>
      </c>
      <c r="C198" s="19">
        <f>VLOOKUP(B198,Списки!$C$1:$E$38,2,FALSE)</f>
        <v>11489</v>
      </c>
      <c r="D198" s="19" t="str">
        <f>VLOOKUP(B198,Списки!$C$1:$E$38,3,FALSE)</f>
        <v>СОШ</v>
      </c>
      <c r="E198" s="15"/>
      <c r="F198" s="8">
        <f t="shared" ref="F198:F261" si="21">F197</f>
        <v>0</v>
      </c>
      <c r="G198" s="8">
        <f t="shared" ref="G198:G261" si="22">G197</f>
        <v>0</v>
      </c>
      <c r="H198" s="8">
        <f t="shared" si="17"/>
        <v>11489195</v>
      </c>
      <c r="I198" s="32"/>
      <c r="J198" s="32"/>
      <c r="K198" s="33"/>
      <c r="L198" s="32"/>
      <c r="M198" s="33"/>
      <c r="N198" s="32"/>
      <c r="O198" s="32"/>
      <c r="P198" s="32"/>
      <c r="Q198" s="32"/>
      <c r="R198" s="32"/>
      <c r="S198" s="34">
        <f t="shared" si="19"/>
        <v>0</v>
      </c>
    </row>
    <row r="199" spans="1:19" ht="26.25" customHeight="1" x14ac:dyDescent="0.25">
      <c r="A199" s="9" t="str">
        <f t="shared" si="18"/>
        <v>Московский</v>
      </c>
      <c r="B199" s="8" t="str">
        <f t="shared" si="20"/>
        <v>ГБОУ СОШ №489</v>
      </c>
      <c r="C199" s="19">
        <f>VLOOKUP(B199,Списки!$C$1:$E$38,2,FALSE)</f>
        <v>11489</v>
      </c>
      <c r="D199" s="19" t="str">
        <f>VLOOKUP(B199,Списки!$C$1:$E$38,3,FALSE)</f>
        <v>СОШ</v>
      </c>
      <c r="E199" s="15"/>
      <c r="F199" s="8">
        <f t="shared" si="21"/>
        <v>0</v>
      </c>
      <c r="G199" s="8">
        <f t="shared" si="22"/>
        <v>0</v>
      </c>
      <c r="H199" s="8">
        <f t="shared" si="17"/>
        <v>11489196</v>
      </c>
      <c r="I199" s="32"/>
      <c r="J199" s="32"/>
      <c r="K199" s="33"/>
      <c r="L199" s="32"/>
      <c r="M199" s="33"/>
      <c r="N199" s="32"/>
      <c r="O199" s="32"/>
      <c r="P199" s="32"/>
      <c r="Q199" s="32"/>
      <c r="R199" s="32"/>
      <c r="S199" s="34">
        <f t="shared" si="19"/>
        <v>0</v>
      </c>
    </row>
    <row r="200" spans="1:19" ht="26.25" customHeight="1" x14ac:dyDescent="0.25">
      <c r="A200" s="9" t="str">
        <f t="shared" si="18"/>
        <v>Московский</v>
      </c>
      <c r="B200" s="8" t="str">
        <f t="shared" si="20"/>
        <v>ГБОУ СОШ №489</v>
      </c>
      <c r="C200" s="19">
        <f>VLOOKUP(B200,Списки!$C$1:$E$38,2,FALSE)</f>
        <v>11489</v>
      </c>
      <c r="D200" s="19" t="str">
        <f>VLOOKUP(B200,Списки!$C$1:$E$38,3,FALSE)</f>
        <v>СОШ</v>
      </c>
      <c r="E200" s="15"/>
      <c r="F200" s="8">
        <f t="shared" si="21"/>
        <v>0</v>
      </c>
      <c r="G200" s="8">
        <f t="shared" si="22"/>
        <v>0</v>
      </c>
      <c r="H200" s="8">
        <f t="shared" si="17"/>
        <v>11489197</v>
      </c>
      <c r="I200" s="32"/>
      <c r="J200" s="32"/>
      <c r="K200" s="33"/>
      <c r="L200" s="32"/>
      <c r="M200" s="33"/>
      <c r="N200" s="32"/>
      <c r="O200" s="32"/>
      <c r="P200" s="32"/>
      <c r="Q200" s="32"/>
      <c r="R200" s="32"/>
      <c r="S200" s="34">
        <f t="shared" si="19"/>
        <v>0</v>
      </c>
    </row>
    <row r="201" spans="1:19" ht="26.25" customHeight="1" x14ac:dyDescent="0.25">
      <c r="A201" s="9" t="str">
        <f t="shared" si="18"/>
        <v>Московский</v>
      </c>
      <c r="B201" s="8" t="str">
        <f t="shared" si="20"/>
        <v>ГБОУ СОШ №489</v>
      </c>
      <c r="C201" s="19">
        <f>VLOOKUP(B201,Списки!$C$1:$E$38,2,FALSE)</f>
        <v>11489</v>
      </c>
      <c r="D201" s="19" t="str">
        <f>VLOOKUP(B201,Списки!$C$1:$E$38,3,FALSE)</f>
        <v>СОШ</v>
      </c>
      <c r="E201" s="15"/>
      <c r="F201" s="8">
        <f t="shared" si="21"/>
        <v>0</v>
      </c>
      <c r="G201" s="8">
        <f t="shared" si="22"/>
        <v>0</v>
      </c>
      <c r="H201" s="8">
        <f t="shared" ref="H201:H264" si="23">H200+1</f>
        <v>11489198</v>
      </c>
      <c r="I201" s="32"/>
      <c r="J201" s="32"/>
      <c r="K201" s="33"/>
      <c r="L201" s="32"/>
      <c r="M201" s="33"/>
      <c r="N201" s="32"/>
      <c r="O201" s="32"/>
      <c r="P201" s="32"/>
      <c r="Q201" s="32"/>
      <c r="R201" s="32"/>
      <c r="S201" s="34">
        <f t="shared" si="19"/>
        <v>0</v>
      </c>
    </row>
    <row r="202" spans="1:19" ht="26.25" customHeight="1" x14ac:dyDescent="0.25">
      <c r="A202" s="9" t="str">
        <f t="shared" si="18"/>
        <v>Московский</v>
      </c>
      <c r="B202" s="8" t="str">
        <f t="shared" si="20"/>
        <v>ГБОУ СОШ №489</v>
      </c>
      <c r="C202" s="19">
        <f>VLOOKUP(B202,Списки!$C$1:$E$38,2,FALSE)</f>
        <v>11489</v>
      </c>
      <c r="D202" s="19" t="str">
        <f>VLOOKUP(B202,Списки!$C$1:$E$38,3,FALSE)</f>
        <v>СОШ</v>
      </c>
      <c r="E202" s="15"/>
      <c r="F202" s="8">
        <f t="shared" si="21"/>
        <v>0</v>
      </c>
      <c r="G202" s="8">
        <f t="shared" si="22"/>
        <v>0</v>
      </c>
      <c r="H202" s="8">
        <f t="shared" si="23"/>
        <v>11489199</v>
      </c>
      <c r="I202" s="32"/>
      <c r="J202" s="32"/>
      <c r="K202" s="33"/>
      <c r="L202" s="32"/>
      <c r="M202" s="33"/>
      <c r="N202" s="32"/>
      <c r="O202" s="32"/>
      <c r="P202" s="32"/>
      <c r="Q202" s="32"/>
      <c r="R202" s="32"/>
      <c r="S202" s="34">
        <f t="shared" si="19"/>
        <v>0</v>
      </c>
    </row>
    <row r="203" spans="1:19" ht="26.25" customHeight="1" x14ac:dyDescent="0.25">
      <c r="A203" s="9" t="str">
        <f t="shared" si="18"/>
        <v>Московский</v>
      </c>
      <c r="B203" s="8" t="str">
        <f t="shared" si="20"/>
        <v>ГБОУ СОШ №489</v>
      </c>
      <c r="C203" s="19">
        <f>VLOOKUP(B203,Списки!$C$1:$E$38,2,FALSE)</f>
        <v>11489</v>
      </c>
      <c r="D203" s="19" t="str">
        <f>VLOOKUP(B203,Списки!$C$1:$E$38,3,FALSE)</f>
        <v>СОШ</v>
      </c>
      <c r="E203" s="15"/>
      <c r="F203" s="8">
        <f t="shared" si="21"/>
        <v>0</v>
      </c>
      <c r="G203" s="8">
        <f t="shared" si="22"/>
        <v>0</v>
      </c>
      <c r="H203" s="8">
        <f t="shared" si="23"/>
        <v>11489200</v>
      </c>
      <c r="I203" s="32"/>
      <c r="J203" s="32"/>
      <c r="K203" s="33"/>
      <c r="L203" s="32"/>
      <c r="M203" s="33"/>
      <c r="N203" s="32"/>
      <c r="O203" s="32"/>
      <c r="P203" s="32"/>
      <c r="Q203" s="32"/>
      <c r="R203" s="32"/>
      <c r="S203" s="34">
        <f t="shared" si="19"/>
        <v>0</v>
      </c>
    </row>
    <row r="204" spans="1:19" ht="26.25" customHeight="1" x14ac:dyDescent="0.25">
      <c r="A204" s="9" t="str">
        <f t="shared" si="18"/>
        <v>Московский</v>
      </c>
      <c r="B204" s="8" t="str">
        <f t="shared" si="20"/>
        <v>ГБОУ СОШ №489</v>
      </c>
      <c r="C204" s="19">
        <f>VLOOKUP(B204,Списки!$C$1:$E$38,2,FALSE)</f>
        <v>11489</v>
      </c>
      <c r="D204" s="19" t="str">
        <f>VLOOKUP(B204,Списки!$C$1:$E$38,3,FALSE)</f>
        <v>СОШ</v>
      </c>
      <c r="E204" s="15"/>
      <c r="F204" s="8">
        <f t="shared" si="21"/>
        <v>0</v>
      </c>
      <c r="G204" s="8">
        <f t="shared" si="22"/>
        <v>0</v>
      </c>
      <c r="H204" s="8">
        <f t="shared" si="23"/>
        <v>11489201</v>
      </c>
      <c r="I204" s="32"/>
      <c r="J204" s="32"/>
      <c r="K204" s="33"/>
      <c r="L204" s="32"/>
      <c r="M204" s="33"/>
      <c r="N204" s="32"/>
      <c r="O204" s="32"/>
      <c r="P204" s="32"/>
      <c r="Q204" s="32"/>
      <c r="R204" s="32"/>
      <c r="S204" s="34">
        <f t="shared" si="19"/>
        <v>0</v>
      </c>
    </row>
    <row r="205" spans="1:19" ht="26.25" customHeight="1" x14ac:dyDescent="0.25">
      <c r="A205" s="9" t="str">
        <f t="shared" si="18"/>
        <v>Московский</v>
      </c>
      <c r="B205" s="8" t="str">
        <f t="shared" si="20"/>
        <v>ГБОУ СОШ №489</v>
      </c>
      <c r="C205" s="19">
        <f>VLOOKUP(B205,Списки!$C$1:$E$38,2,FALSE)</f>
        <v>11489</v>
      </c>
      <c r="D205" s="19" t="str">
        <f>VLOOKUP(B205,Списки!$C$1:$E$38,3,FALSE)</f>
        <v>СОШ</v>
      </c>
      <c r="E205" s="15"/>
      <c r="F205" s="8">
        <f t="shared" si="21"/>
        <v>0</v>
      </c>
      <c r="G205" s="8">
        <f t="shared" si="22"/>
        <v>0</v>
      </c>
      <c r="H205" s="8">
        <f t="shared" si="23"/>
        <v>11489202</v>
      </c>
      <c r="I205" s="32"/>
      <c r="J205" s="32"/>
      <c r="K205" s="33"/>
      <c r="L205" s="32"/>
      <c r="M205" s="33"/>
      <c r="N205" s="32"/>
      <c r="O205" s="32"/>
      <c r="P205" s="32"/>
      <c r="Q205" s="32"/>
      <c r="R205" s="32"/>
      <c r="S205" s="34">
        <f t="shared" si="19"/>
        <v>0</v>
      </c>
    </row>
    <row r="206" spans="1:19" ht="26.25" customHeight="1" x14ac:dyDescent="0.25">
      <c r="A206" s="9" t="str">
        <f t="shared" si="18"/>
        <v>Московский</v>
      </c>
      <c r="B206" s="8" t="str">
        <f t="shared" si="20"/>
        <v>ГБОУ СОШ №489</v>
      </c>
      <c r="C206" s="19">
        <f>VLOOKUP(B206,Списки!$C$1:$E$38,2,FALSE)</f>
        <v>11489</v>
      </c>
      <c r="D206" s="19" t="str">
        <f>VLOOKUP(B206,Списки!$C$1:$E$38,3,FALSE)</f>
        <v>СОШ</v>
      </c>
      <c r="E206" s="15"/>
      <c r="F206" s="8">
        <f t="shared" si="21"/>
        <v>0</v>
      </c>
      <c r="G206" s="8">
        <f t="shared" si="22"/>
        <v>0</v>
      </c>
      <c r="H206" s="8">
        <f t="shared" si="23"/>
        <v>11489203</v>
      </c>
      <c r="I206" s="32"/>
      <c r="J206" s="32"/>
      <c r="K206" s="33"/>
      <c r="L206" s="32"/>
      <c r="M206" s="33"/>
      <c r="N206" s="32"/>
      <c r="O206" s="32"/>
      <c r="P206" s="32"/>
      <c r="Q206" s="32"/>
      <c r="R206" s="32"/>
      <c r="S206" s="34">
        <f t="shared" si="19"/>
        <v>0</v>
      </c>
    </row>
    <row r="207" spans="1:19" ht="26.25" customHeight="1" x14ac:dyDescent="0.25">
      <c r="A207" s="9" t="str">
        <f t="shared" si="18"/>
        <v>Московский</v>
      </c>
      <c r="B207" s="8" t="str">
        <f t="shared" si="20"/>
        <v>ГБОУ СОШ №489</v>
      </c>
      <c r="C207" s="19">
        <f>VLOOKUP(B207,Списки!$C$1:$E$38,2,FALSE)</f>
        <v>11489</v>
      </c>
      <c r="D207" s="19" t="str">
        <f>VLOOKUP(B207,Списки!$C$1:$E$38,3,FALSE)</f>
        <v>СОШ</v>
      </c>
      <c r="E207" s="15"/>
      <c r="F207" s="8">
        <f t="shared" si="21"/>
        <v>0</v>
      </c>
      <c r="G207" s="8">
        <f t="shared" si="22"/>
        <v>0</v>
      </c>
      <c r="H207" s="8">
        <f t="shared" si="23"/>
        <v>11489204</v>
      </c>
      <c r="I207" s="32"/>
      <c r="J207" s="32"/>
      <c r="K207" s="33"/>
      <c r="L207" s="32"/>
      <c r="M207" s="33"/>
      <c r="N207" s="32"/>
      <c r="O207" s="32"/>
      <c r="P207" s="32"/>
      <c r="Q207" s="32"/>
      <c r="R207" s="32"/>
      <c r="S207" s="34">
        <f t="shared" si="19"/>
        <v>0</v>
      </c>
    </row>
    <row r="208" spans="1:19" ht="26.25" customHeight="1" x14ac:dyDescent="0.25">
      <c r="A208" s="9" t="str">
        <f t="shared" si="18"/>
        <v>Московский</v>
      </c>
      <c r="B208" s="8" t="str">
        <f t="shared" si="20"/>
        <v>ГБОУ СОШ №489</v>
      </c>
      <c r="C208" s="19">
        <f>VLOOKUP(B208,Списки!$C$1:$E$38,2,FALSE)</f>
        <v>11489</v>
      </c>
      <c r="D208" s="19" t="str">
        <f>VLOOKUP(B208,Списки!$C$1:$E$38,3,FALSE)</f>
        <v>СОШ</v>
      </c>
      <c r="E208" s="15"/>
      <c r="F208" s="8">
        <f t="shared" si="21"/>
        <v>0</v>
      </c>
      <c r="G208" s="8">
        <f t="shared" si="22"/>
        <v>0</v>
      </c>
      <c r="H208" s="8">
        <f t="shared" si="23"/>
        <v>11489205</v>
      </c>
      <c r="I208" s="32"/>
      <c r="J208" s="32"/>
      <c r="K208" s="33"/>
      <c r="L208" s="32"/>
      <c r="M208" s="33"/>
      <c r="N208" s="32"/>
      <c r="O208" s="32"/>
      <c r="P208" s="32"/>
      <c r="Q208" s="32"/>
      <c r="R208" s="32"/>
      <c r="S208" s="34">
        <f t="shared" si="19"/>
        <v>0</v>
      </c>
    </row>
    <row r="209" spans="1:19" ht="26.25" customHeight="1" x14ac:dyDescent="0.25">
      <c r="A209" s="9" t="str">
        <f t="shared" si="18"/>
        <v>Московский</v>
      </c>
      <c r="B209" s="8" t="str">
        <f t="shared" si="20"/>
        <v>ГБОУ СОШ №489</v>
      </c>
      <c r="C209" s="19">
        <f>VLOOKUP(B209,Списки!$C$1:$E$38,2,FALSE)</f>
        <v>11489</v>
      </c>
      <c r="D209" s="19" t="str">
        <f>VLOOKUP(B209,Списки!$C$1:$E$38,3,FALSE)</f>
        <v>СОШ</v>
      </c>
      <c r="E209" s="15"/>
      <c r="F209" s="8">
        <f t="shared" si="21"/>
        <v>0</v>
      </c>
      <c r="G209" s="8">
        <f t="shared" si="22"/>
        <v>0</v>
      </c>
      <c r="H209" s="8">
        <f t="shared" si="23"/>
        <v>11489206</v>
      </c>
      <c r="I209" s="32"/>
      <c r="J209" s="32"/>
      <c r="K209" s="33"/>
      <c r="L209" s="32"/>
      <c r="M209" s="33"/>
      <c r="N209" s="32"/>
      <c r="O209" s="32"/>
      <c r="P209" s="32"/>
      <c r="Q209" s="32"/>
      <c r="R209" s="32"/>
      <c r="S209" s="34">
        <f t="shared" si="19"/>
        <v>0</v>
      </c>
    </row>
    <row r="210" spans="1:19" ht="26.25" customHeight="1" x14ac:dyDescent="0.25">
      <c r="A210" s="9" t="str">
        <f t="shared" si="18"/>
        <v>Московский</v>
      </c>
      <c r="B210" s="8" t="str">
        <f t="shared" si="20"/>
        <v>ГБОУ СОШ №489</v>
      </c>
      <c r="C210" s="19">
        <f>VLOOKUP(B210,Списки!$C$1:$E$38,2,FALSE)</f>
        <v>11489</v>
      </c>
      <c r="D210" s="19" t="str">
        <f>VLOOKUP(B210,Списки!$C$1:$E$38,3,FALSE)</f>
        <v>СОШ</v>
      </c>
      <c r="E210" s="15"/>
      <c r="F210" s="8">
        <f t="shared" si="21"/>
        <v>0</v>
      </c>
      <c r="G210" s="8">
        <f t="shared" si="22"/>
        <v>0</v>
      </c>
      <c r="H210" s="8">
        <f t="shared" si="23"/>
        <v>11489207</v>
      </c>
      <c r="I210" s="32"/>
      <c r="J210" s="32"/>
      <c r="K210" s="33"/>
      <c r="L210" s="32"/>
      <c r="M210" s="33"/>
      <c r="N210" s="32"/>
      <c r="O210" s="32"/>
      <c r="P210" s="32"/>
      <c r="Q210" s="32"/>
      <c r="R210" s="32"/>
      <c r="S210" s="34">
        <f t="shared" si="19"/>
        <v>0</v>
      </c>
    </row>
    <row r="211" spans="1:19" ht="26.25" customHeight="1" x14ac:dyDescent="0.25">
      <c r="A211" s="9" t="str">
        <f t="shared" si="18"/>
        <v>Московский</v>
      </c>
      <c r="B211" s="8" t="str">
        <f t="shared" si="20"/>
        <v>ГБОУ СОШ №489</v>
      </c>
      <c r="C211" s="19">
        <f>VLOOKUP(B211,Списки!$C$1:$E$38,2,FALSE)</f>
        <v>11489</v>
      </c>
      <c r="D211" s="19" t="str">
        <f>VLOOKUP(B211,Списки!$C$1:$E$38,3,FALSE)</f>
        <v>СОШ</v>
      </c>
      <c r="E211" s="15"/>
      <c r="F211" s="8">
        <f t="shared" si="21"/>
        <v>0</v>
      </c>
      <c r="G211" s="8">
        <f t="shared" si="22"/>
        <v>0</v>
      </c>
      <c r="H211" s="8">
        <f t="shared" si="23"/>
        <v>11489208</v>
      </c>
      <c r="I211" s="32"/>
      <c r="J211" s="32"/>
      <c r="K211" s="33"/>
      <c r="L211" s="32"/>
      <c r="M211" s="33"/>
      <c r="N211" s="32"/>
      <c r="O211" s="32"/>
      <c r="P211" s="32"/>
      <c r="Q211" s="32"/>
      <c r="R211" s="32"/>
      <c r="S211" s="34">
        <f t="shared" si="19"/>
        <v>0</v>
      </c>
    </row>
    <row r="212" spans="1:19" ht="26.25" customHeight="1" x14ac:dyDescent="0.25">
      <c r="A212" s="9" t="str">
        <f t="shared" si="18"/>
        <v>Московский</v>
      </c>
      <c r="B212" s="8" t="str">
        <f t="shared" si="20"/>
        <v>ГБОУ СОШ №489</v>
      </c>
      <c r="C212" s="19">
        <f>VLOOKUP(B212,Списки!$C$1:$E$38,2,FALSE)</f>
        <v>11489</v>
      </c>
      <c r="D212" s="19" t="str">
        <f>VLOOKUP(B212,Списки!$C$1:$E$38,3,FALSE)</f>
        <v>СОШ</v>
      </c>
      <c r="E212" s="15"/>
      <c r="F212" s="8">
        <f t="shared" si="21"/>
        <v>0</v>
      </c>
      <c r="G212" s="8">
        <f t="shared" si="22"/>
        <v>0</v>
      </c>
      <c r="H212" s="8">
        <f t="shared" si="23"/>
        <v>11489209</v>
      </c>
      <c r="I212" s="32"/>
      <c r="J212" s="32"/>
      <c r="K212" s="33"/>
      <c r="L212" s="32"/>
      <c r="M212" s="33"/>
      <c r="N212" s="32"/>
      <c r="O212" s="32"/>
      <c r="P212" s="32"/>
      <c r="Q212" s="32"/>
      <c r="R212" s="32"/>
      <c r="S212" s="34">
        <f t="shared" si="19"/>
        <v>0</v>
      </c>
    </row>
    <row r="213" spans="1:19" ht="26.25" customHeight="1" x14ac:dyDescent="0.25">
      <c r="A213" s="9" t="str">
        <f t="shared" si="18"/>
        <v>Московский</v>
      </c>
      <c r="B213" s="8" t="str">
        <f t="shared" si="20"/>
        <v>ГБОУ СОШ №489</v>
      </c>
      <c r="C213" s="19">
        <f>VLOOKUP(B213,Списки!$C$1:$E$38,2,FALSE)</f>
        <v>11489</v>
      </c>
      <c r="D213" s="19" t="str">
        <f>VLOOKUP(B213,Списки!$C$1:$E$38,3,FALSE)</f>
        <v>СОШ</v>
      </c>
      <c r="E213" s="15"/>
      <c r="F213" s="8">
        <f t="shared" si="21"/>
        <v>0</v>
      </c>
      <c r="G213" s="8">
        <f t="shared" si="22"/>
        <v>0</v>
      </c>
      <c r="H213" s="8">
        <f t="shared" si="23"/>
        <v>11489210</v>
      </c>
      <c r="I213" s="32"/>
      <c r="J213" s="32"/>
      <c r="K213" s="33"/>
      <c r="L213" s="32"/>
      <c r="M213" s="33"/>
      <c r="N213" s="32"/>
      <c r="O213" s="32"/>
      <c r="P213" s="32"/>
      <c r="Q213" s="32"/>
      <c r="R213" s="32"/>
      <c r="S213" s="34">
        <f t="shared" si="19"/>
        <v>0</v>
      </c>
    </row>
    <row r="214" spans="1:19" ht="26.25" customHeight="1" x14ac:dyDescent="0.25">
      <c r="A214" s="9" t="str">
        <f t="shared" si="18"/>
        <v>Московский</v>
      </c>
      <c r="B214" s="8" t="str">
        <f t="shared" si="20"/>
        <v>ГБОУ СОШ №489</v>
      </c>
      <c r="C214" s="19">
        <f>VLOOKUP(B214,Списки!$C$1:$E$38,2,FALSE)</f>
        <v>11489</v>
      </c>
      <c r="D214" s="19" t="str">
        <f>VLOOKUP(B214,Списки!$C$1:$E$38,3,FALSE)</f>
        <v>СОШ</v>
      </c>
      <c r="E214" s="15"/>
      <c r="F214" s="8">
        <f t="shared" si="21"/>
        <v>0</v>
      </c>
      <c r="G214" s="8">
        <f t="shared" si="22"/>
        <v>0</v>
      </c>
      <c r="H214" s="8">
        <f t="shared" si="23"/>
        <v>11489211</v>
      </c>
      <c r="I214" s="32"/>
      <c r="J214" s="32"/>
      <c r="K214" s="33"/>
      <c r="L214" s="32"/>
      <c r="M214" s="33"/>
      <c r="N214" s="32"/>
      <c r="O214" s="32"/>
      <c r="P214" s="32"/>
      <c r="Q214" s="32"/>
      <c r="R214" s="32"/>
      <c r="S214" s="34">
        <f t="shared" si="19"/>
        <v>0</v>
      </c>
    </row>
    <row r="215" spans="1:19" ht="26.25" customHeight="1" x14ac:dyDescent="0.25">
      <c r="A215" s="9" t="str">
        <f t="shared" si="18"/>
        <v>Московский</v>
      </c>
      <c r="B215" s="8" t="str">
        <f t="shared" si="20"/>
        <v>ГБОУ СОШ №489</v>
      </c>
      <c r="C215" s="19">
        <f>VLOOKUP(B215,Списки!$C$1:$E$38,2,FALSE)</f>
        <v>11489</v>
      </c>
      <c r="D215" s="19" t="str">
        <f>VLOOKUP(B215,Списки!$C$1:$E$38,3,FALSE)</f>
        <v>СОШ</v>
      </c>
      <c r="E215" s="15"/>
      <c r="F215" s="8">
        <f t="shared" si="21"/>
        <v>0</v>
      </c>
      <c r="G215" s="8">
        <f t="shared" si="22"/>
        <v>0</v>
      </c>
      <c r="H215" s="8">
        <f t="shared" si="23"/>
        <v>11489212</v>
      </c>
      <c r="I215" s="32"/>
      <c r="J215" s="32"/>
      <c r="K215" s="33"/>
      <c r="L215" s="32"/>
      <c r="M215" s="33"/>
      <c r="N215" s="32"/>
      <c r="O215" s="32"/>
      <c r="P215" s="32"/>
      <c r="Q215" s="32"/>
      <c r="R215" s="32"/>
      <c r="S215" s="34">
        <f t="shared" si="19"/>
        <v>0</v>
      </c>
    </row>
    <row r="216" spans="1:19" ht="26.25" customHeight="1" x14ac:dyDescent="0.25">
      <c r="A216" s="9" t="str">
        <f t="shared" si="18"/>
        <v>Московский</v>
      </c>
      <c r="B216" s="8" t="str">
        <f t="shared" si="20"/>
        <v>ГБОУ СОШ №489</v>
      </c>
      <c r="C216" s="19">
        <f>VLOOKUP(B216,Списки!$C$1:$E$38,2,FALSE)</f>
        <v>11489</v>
      </c>
      <c r="D216" s="19" t="str">
        <f>VLOOKUP(B216,Списки!$C$1:$E$38,3,FALSE)</f>
        <v>СОШ</v>
      </c>
      <c r="E216" s="15"/>
      <c r="F216" s="8">
        <f t="shared" si="21"/>
        <v>0</v>
      </c>
      <c r="G216" s="8">
        <f t="shared" si="22"/>
        <v>0</v>
      </c>
      <c r="H216" s="8">
        <f t="shared" si="23"/>
        <v>11489213</v>
      </c>
      <c r="I216" s="32"/>
      <c r="J216" s="32"/>
      <c r="K216" s="33"/>
      <c r="L216" s="32"/>
      <c r="M216" s="33"/>
      <c r="N216" s="32"/>
      <c r="O216" s="32"/>
      <c r="P216" s="32"/>
      <c r="Q216" s="32"/>
      <c r="R216" s="32"/>
      <c r="S216" s="34">
        <f t="shared" si="19"/>
        <v>0</v>
      </c>
    </row>
    <row r="217" spans="1:19" ht="26.25" customHeight="1" x14ac:dyDescent="0.25">
      <c r="A217" s="9" t="str">
        <f t="shared" si="18"/>
        <v>Московский</v>
      </c>
      <c r="B217" s="8" t="str">
        <f t="shared" si="20"/>
        <v>ГБОУ СОШ №489</v>
      </c>
      <c r="C217" s="19">
        <f>VLOOKUP(B217,Списки!$C$1:$E$38,2,FALSE)</f>
        <v>11489</v>
      </c>
      <c r="D217" s="19" t="str">
        <f>VLOOKUP(B217,Списки!$C$1:$E$38,3,FALSE)</f>
        <v>СОШ</v>
      </c>
      <c r="E217" s="15"/>
      <c r="F217" s="8">
        <f t="shared" si="21"/>
        <v>0</v>
      </c>
      <c r="G217" s="8">
        <f t="shared" si="22"/>
        <v>0</v>
      </c>
      <c r="H217" s="8">
        <f t="shared" si="23"/>
        <v>11489214</v>
      </c>
      <c r="I217" s="32"/>
      <c r="J217" s="32"/>
      <c r="K217" s="33"/>
      <c r="L217" s="32"/>
      <c r="M217" s="33"/>
      <c r="N217" s="32"/>
      <c r="O217" s="32"/>
      <c r="P217" s="32"/>
      <c r="Q217" s="32"/>
      <c r="R217" s="32"/>
      <c r="S217" s="34">
        <f t="shared" si="19"/>
        <v>0</v>
      </c>
    </row>
    <row r="218" spans="1:19" ht="26.25" customHeight="1" x14ac:dyDescent="0.25">
      <c r="A218" s="9" t="str">
        <f t="shared" si="18"/>
        <v>Московский</v>
      </c>
      <c r="B218" s="8" t="str">
        <f t="shared" si="20"/>
        <v>ГБОУ СОШ №489</v>
      </c>
      <c r="C218" s="19">
        <f>VLOOKUP(B218,Списки!$C$1:$E$38,2,FALSE)</f>
        <v>11489</v>
      </c>
      <c r="D218" s="19" t="str">
        <f>VLOOKUP(B218,Списки!$C$1:$E$38,3,FALSE)</f>
        <v>СОШ</v>
      </c>
      <c r="E218" s="15"/>
      <c r="F218" s="8">
        <f t="shared" si="21"/>
        <v>0</v>
      </c>
      <c r="G218" s="8">
        <f t="shared" si="22"/>
        <v>0</v>
      </c>
      <c r="H218" s="8">
        <f t="shared" si="23"/>
        <v>11489215</v>
      </c>
      <c r="I218" s="32"/>
      <c r="J218" s="32"/>
      <c r="K218" s="33"/>
      <c r="L218" s="32"/>
      <c r="M218" s="33"/>
      <c r="N218" s="32"/>
      <c r="O218" s="32"/>
      <c r="P218" s="32"/>
      <c r="Q218" s="32"/>
      <c r="R218" s="32"/>
      <c r="S218" s="34">
        <f t="shared" si="19"/>
        <v>0</v>
      </c>
    </row>
    <row r="219" spans="1:19" ht="26.25" customHeight="1" x14ac:dyDescent="0.25">
      <c r="A219" s="9" t="str">
        <f t="shared" si="18"/>
        <v>Московский</v>
      </c>
      <c r="B219" s="8" t="str">
        <f t="shared" si="20"/>
        <v>ГБОУ СОШ №489</v>
      </c>
      <c r="C219" s="19">
        <f>VLOOKUP(B219,Списки!$C$1:$E$38,2,FALSE)</f>
        <v>11489</v>
      </c>
      <c r="D219" s="19" t="str">
        <f>VLOOKUP(B219,Списки!$C$1:$E$38,3,FALSE)</f>
        <v>СОШ</v>
      </c>
      <c r="E219" s="15"/>
      <c r="F219" s="8">
        <f t="shared" si="21"/>
        <v>0</v>
      </c>
      <c r="G219" s="8">
        <f t="shared" si="22"/>
        <v>0</v>
      </c>
      <c r="H219" s="8">
        <f t="shared" si="23"/>
        <v>11489216</v>
      </c>
      <c r="I219" s="32"/>
      <c r="J219" s="32"/>
      <c r="K219" s="33"/>
      <c r="L219" s="32"/>
      <c r="M219" s="33"/>
      <c r="N219" s="32"/>
      <c r="O219" s="32"/>
      <c r="P219" s="32"/>
      <c r="Q219" s="32"/>
      <c r="R219" s="32"/>
      <c r="S219" s="34">
        <f t="shared" si="19"/>
        <v>0</v>
      </c>
    </row>
    <row r="220" spans="1:19" ht="26.25" customHeight="1" x14ac:dyDescent="0.25">
      <c r="A220" s="9" t="str">
        <f t="shared" si="18"/>
        <v>Московский</v>
      </c>
      <c r="B220" s="8" t="str">
        <f t="shared" si="20"/>
        <v>ГБОУ СОШ №489</v>
      </c>
      <c r="C220" s="19">
        <f>VLOOKUP(B220,Списки!$C$1:$E$38,2,FALSE)</f>
        <v>11489</v>
      </c>
      <c r="D220" s="19" t="str">
        <f>VLOOKUP(B220,Списки!$C$1:$E$38,3,FALSE)</f>
        <v>СОШ</v>
      </c>
      <c r="E220" s="15"/>
      <c r="F220" s="8">
        <f t="shared" si="21"/>
        <v>0</v>
      </c>
      <c r="G220" s="8">
        <f t="shared" si="22"/>
        <v>0</v>
      </c>
      <c r="H220" s="8">
        <f t="shared" si="23"/>
        <v>11489217</v>
      </c>
      <c r="I220" s="32"/>
      <c r="J220" s="32"/>
      <c r="K220" s="33"/>
      <c r="L220" s="32"/>
      <c r="M220" s="33"/>
      <c r="N220" s="32"/>
      <c r="O220" s="32"/>
      <c r="P220" s="32"/>
      <c r="Q220" s="32"/>
      <c r="R220" s="32"/>
      <c r="S220" s="34">
        <f t="shared" si="19"/>
        <v>0</v>
      </c>
    </row>
    <row r="221" spans="1:19" ht="26.25" customHeight="1" x14ac:dyDescent="0.25">
      <c r="A221" s="9" t="str">
        <f t="shared" si="18"/>
        <v>Московский</v>
      </c>
      <c r="B221" s="8" t="str">
        <f t="shared" si="20"/>
        <v>ГБОУ СОШ №489</v>
      </c>
      <c r="C221" s="19">
        <f>VLOOKUP(B221,Списки!$C$1:$E$38,2,FALSE)</f>
        <v>11489</v>
      </c>
      <c r="D221" s="19" t="str">
        <f>VLOOKUP(B221,Списки!$C$1:$E$38,3,FALSE)</f>
        <v>СОШ</v>
      </c>
      <c r="E221" s="15"/>
      <c r="F221" s="8">
        <f t="shared" si="21"/>
        <v>0</v>
      </c>
      <c r="G221" s="8">
        <f t="shared" si="22"/>
        <v>0</v>
      </c>
      <c r="H221" s="8">
        <f t="shared" si="23"/>
        <v>11489218</v>
      </c>
      <c r="I221" s="32"/>
      <c r="J221" s="32"/>
      <c r="K221" s="33"/>
      <c r="L221" s="32"/>
      <c r="M221" s="33"/>
      <c r="N221" s="32"/>
      <c r="O221" s="32"/>
      <c r="P221" s="32"/>
      <c r="Q221" s="32"/>
      <c r="R221" s="32"/>
      <c r="S221" s="34">
        <f t="shared" si="19"/>
        <v>0</v>
      </c>
    </row>
    <row r="222" spans="1:19" ht="26.25" customHeight="1" x14ac:dyDescent="0.25">
      <c r="A222" s="9" t="str">
        <f t="shared" si="18"/>
        <v>Московский</v>
      </c>
      <c r="B222" s="8" t="str">
        <f t="shared" si="20"/>
        <v>ГБОУ СОШ №489</v>
      </c>
      <c r="C222" s="19">
        <f>VLOOKUP(B222,Списки!$C$1:$E$38,2,FALSE)</f>
        <v>11489</v>
      </c>
      <c r="D222" s="19" t="str">
        <f>VLOOKUP(B222,Списки!$C$1:$E$38,3,FALSE)</f>
        <v>СОШ</v>
      </c>
      <c r="E222" s="15"/>
      <c r="F222" s="8">
        <f t="shared" si="21"/>
        <v>0</v>
      </c>
      <c r="G222" s="8">
        <f t="shared" si="22"/>
        <v>0</v>
      </c>
      <c r="H222" s="8">
        <f t="shared" si="23"/>
        <v>11489219</v>
      </c>
      <c r="I222" s="32"/>
      <c r="J222" s="32"/>
      <c r="K222" s="33"/>
      <c r="L222" s="32"/>
      <c r="M222" s="33"/>
      <c r="N222" s="32"/>
      <c r="O222" s="32"/>
      <c r="P222" s="32"/>
      <c r="Q222" s="32"/>
      <c r="R222" s="32"/>
      <c r="S222" s="34">
        <f t="shared" si="19"/>
        <v>0</v>
      </c>
    </row>
    <row r="223" spans="1:19" ht="26.25" customHeight="1" x14ac:dyDescent="0.25">
      <c r="A223" s="9" t="str">
        <f t="shared" si="18"/>
        <v>Московский</v>
      </c>
      <c r="B223" s="8" t="str">
        <f t="shared" si="20"/>
        <v>ГБОУ СОШ №489</v>
      </c>
      <c r="C223" s="19">
        <f>VLOOKUP(B223,Списки!$C$1:$E$38,2,FALSE)</f>
        <v>11489</v>
      </c>
      <c r="D223" s="19" t="str">
        <f>VLOOKUP(B223,Списки!$C$1:$E$38,3,FALSE)</f>
        <v>СОШ</v>
      </c>
      <c r="E223" s="15"/>
      <c r="F223" s="8">
        <f t="shared" si="21"/>
        <v>0</v>
      </c>
      <c r="G223" s="8">
        <f t="shared" si="22"/>
        <v>0</v>
      </c>
      <c r="H223" s="8">
        <f t="shared" si="23"/>
        <v>11489220</v>
      </c>
      <c r="I223" s="32"/>
      <c r="J223" s="32"/>
      <c r="K223" s="33"/>
      <c r="L223" s="32"/>
      <c r="M223" s="33"/>
      <c r="N223" s="32"/>
      <c r="O223" s="32"/>
      <c r="P223" s="32"/>
      <c r="Q223" s="32"/>
      <c r="R223" s="32"/>
      <c r="S223" s="34">
        <f t="shared" si="19"/>
        <v>0</v>
      </c>
    </row>
    <row r="224" spans="1:19" ht="26.25" customHeight="1" x14ac:dyDescent="0.25">
      <c r="A224" s="9" t="str">
        <f t="shared" si="18"/>
        <v>Московский</v>
      </c>
      <c r="B224" s="8" t="str">
        <f t="shared" si="20"/>
        <v>ГБОУ СОШ №489</v>
      </c>
      <c r="C224" s="19">
        <f>VLOOKUP(B224,Списки!$C$1:$E$38,2,FALSE)</f>
        <v>11489</v>
      </c>
      <c r="D224" s="19" t="str">
        <f>VLOOKUP(B224,Списки!$C$1:$E$38,3,FALSE)</f>
        <v>СОШ</v>
      </c>
      <c r="E224" s="15"/>
      <c r="F224" s="8">
        <f t="shared" si="21"/>
        <v>0</v>
      </c>
      <c r="G224" s="8">
        <f t="shared" si="22"/>
        <v>0</v>
      </c>
      <c r="H224" s="8">
        <f t="shared" si="23"/>
        <v>11489221</v>
      </c>
      <c r="I224" s="32"/>
      <c r="J224" s="32"/>
      <c r="K224" s="33"/>
      <c r="L224" s="32"/>
      <c r="M224" s="33"/>
      <c r="N224" s="32"/>
      <c r="O224" s="32"/>
      <c r="P224" s="32"/>
      <c r="Q224" s="32"/>
      <c r="R224" s="32"/>
      <c r="S224" s="34">
        <f t="shared" si="19"/>
        <v>0</v>
      </c>
    </row>
    <row r="225" spans="1:19" ht="26.25" customHeight="1" x14ac:dyDescent="0.25">
      <c r="A225" s="9" t="str">
        <f t="shared" si="18"/>
        <v>Московский</v>
      </c>
      <c r="B225" s="8" t="str">
        <f t="shared" si="20"/>
        <v>ГБОУ СОШ №489</v>
      </c>
      <c r="C225" s="19">
        <f>VLOOKUP(B225,Списки!$C$1:$E$38,2,FALSE)</f>
        <v>11489</v>
      </c>
      <c r="D225" s="19" t="str">
        <f>VLOOKUP(B225,Списки!$C$1:$E$38,3,FALSE)</f>
        <v>СОШ</v>
      </c>
      <c r="E225" s="15"/>
      <c r="F225" s="8">
        <f t="shared" si="21"/>
        <v>0</v>
      </c>
      <c r="G225" s="8">
        <f t="shared" si="22"/>
        <v>0</v>
      </c>
      <c r="H225" s="8">
        <f t="shared" si="23"/>
        <v>11489222</v>
      </c>
      <c r="I225" s="32"/>
      <c r="J225" s="32"/>
      <c r="K225" s="33"/>
      <c r="L225" s="32"/>
      <c r="M225" s="33"/>
      <c r="N225" s="32"/>
      <c r="O225" s="32"/>
      <c r="P225" s="32"/>
      <c r="Q225" s="32"/>
      <c r="R225" s="32"/>
      <c r="S225" s="34">
        <f t="shared" si="19"/>
        <v>0</v>
      </c>
    </row>
    <row r="226" spans="1:19" ht="26.25" customHeight="1" x14ac:dyDescent="0.25">
      <c r="A226" s="9" t="str">
        <f t="shared" si="18"/>
        <v>Московский</v>
      </c>
      <c r="B226" s="8" t="str">
        <f t="shared" si="20"/>
        <v>ГБОУ СОШ №489</v>
      </c>
      <c r="C226" s="19">
        <f>VLOOKUP(B226,Списки!$C$1:$E$38,2,FALSE)</f>
        <v>11489</v>
      </c>
      <c r="D226" s="19" t="str">
        <f>VLOOKUP(B226,Списки!$C$1:$E$38,3,FALSE)</f>
        <v>СОШ</v>
      </c>
      <c r="E226" s="15"/>
      <c r="F226" s="8">
        <f t="shared" si="21"/>
        <v>0</v>
      </c>
      <c r="G226" s="8">
        <f t="shared" si="22"/>
        <v>0</v>
      </c>
      <c r="H226" s="8">
        <f t="shared" si="23"/>
        <v>11489223</v>
      </c>
      <c r="I226" s="32"/>
      <c r="J226" s="32"/>
      <c r="K226" s="33"/>
      <c r="L226" s="32"/>
      <c r="M226" s="33"/>
      <c r="N226" s="32"/>
      <c r="O226" s="32"/>
      <c r="P226" s="32"/>
      <c r="Q226" s="32"/>
      <c r="R226" s="32"/>
      <c r="S226" s="34">
        <f t="shared" si="19"/>
        <v>0</v>
      </c>
    </row>
    <row r="227" spans="1:19" ht="26.25" customHeight="1" x14ac:dyDescent="0.25">
      <c r="A227" s="9" t="str">
        <f t="shared" si="18"/>
        <v>Московский</v>
      </c>
      <c r="B227" s="8" t="str">
        <f t="shared" si="20"/>
        <v>ГБОУ СОШ №489</v>
      </c>
      <c r="C227" s="19">
        <f>VLOOKUP(B227,Списки!$C$1:$E$38,2,FALSE)</f>
        <v>11489</v>
      </c>
      <c r="D227" s="19" t="str">
        <f>VLOOKUP(B227,Списки!$C$1:$E$38,3,FALSE)</f>
        <v>СОШ</v>
      </c>
      <c r="E227" s="15"/>
      <c r="F227" s="8">
        <f t="shared" si="21"/>
        <v>0</v>
      </c>
      <c r="G227" s="8">
        <f t="shared" si="22"/>
        <v>0</v>
      </c>
      <c r="H227" s="8">
        <f t="shared" si="23"/>
        <v>11489224</v>
      </c>
      <c r="I227" s="32"/>
      <c r="J227" s="32"/>
      <c r="K227" s="33"/>
      <c r="L227" s="32"/>
      <c r="M227" s="33"/>
      <c r="N227" s="32"/>
      <c r="O227" s="32"/>
      <c r="P227" s="32"/>
      <c r="Q227" s="32"/>
      <c r="R227" s="32"/>
      <c r="S227" s="34">
        <f t="shared" si="19"/>
        <v>0</v>
      </c>
    </row>
    <row r="228" spans="1:19" ht="26.25" customHeight="1" x14ac:dyDescent="0.25">
      <c r="A228" s="9" t="str">
        <f t="shared" si="18"/>
        <v>Московский</v>
      </c>
      <c r="B228" s="8" t="str">
        <f t="shared" si="20"/>
        <v>ГБОУ СОШ №489</v>
      </c>
      <c r="C228" s="19">
        <f>VLOOKUP(B228,Списки!$C$1:$E$38,2,FALSE)</f>
        <v>11489</v>
      </c>
      <c r="D228" s="19" t="str">
        <f>VLOOKUP(B228,Списки!$C$1:$E$38,3,FALSE)</f>
        <v>СОШ</v>
      </c>
      <c r="E228" s="15"/>
      <c r="F228" s="8">
        <f t="shared" si="21"/>
        <v>0</v>
      </c>
      <c r="G228" s="8">
        <f t="shared" si="22"/>
        <v>0</v>
      </c>
      <c r="H228" s="8">
        <f t="shared" si="23"/>
        <v>11489225</v>
      </c>
      <c r="I228" s="32"/>
      <c r="J228" s="32"/>
      <c r="K228" s="33"/>
      <c r="L228" s="32"/>
      <c r="M228" s="33"/>
      <c r="N228" s="32"/>
      <c r="O228" s="32"/>
      <c r="P228" s="32"/>
      <c r="Q228" s="32"/>
      <c r="R228" s="32"/>
      <c r="S228" s="34">
        <f t="shared" si="19"/>
        <v>0</v>
      </c>
    </row>
    <row r="229" spans="1:19" ht="26.25" customHeight="1" x14ac:dyDescent="0.25">
      <c r="A229" s="9" t="str">
        <f t="shared" si="18"/>
        <v>Московский</v>
      </c>
      <c r="B229" s="8" t="str">
        <f t="shared" si="20"/>
        <v>ГБОУ СОШ №489</v>
      </c>
      <c r="C229" s="19">
        <f>VLOOKUP(B229,Списки!$C$1:$E$38,2,FALSE)</f>
        <v>11489</v>
      </c>
      <c r="D229" s="19" t="str">
        <f>VLOOKUP(B229,Списки!$C$1:$E$38,3,FALSE)</f>
        <v>СОШ</v>
      </c>
      <c r="E229" s="15"/>
      <c r="F229" s="8">
        <f t="shared" si="21"/>
        <v>0</v>
      </c>
      <c r="G229" s="8">
        <f t="shared" si="22"/>
        <v>0</v>
      </c>
      <c r="H229" s="8">
        <f t="shared" si="23"/>
        <v>11489226</v>
      </c>
      <c r="I229" s="32"/>
      <c r="J229" s="32"/>
      <c r="K229" s="33"/>
      <c r="L229" s="32"/>
      <c r="M229" s="33"/>
      <c r="N229" s="32"/>
      <c r="O229" s="32"/>
      <c r="P229" s="32"/>
      <c r="Q229" s="32"/>
      <c r="R229" s="32"/>
      <c r="S229" s="34">
        <f t="shared" si="19"/>
        <v>0</v>
      </c>
    </row>
    <row r="230" spans="1:19" ht="26.25" customHeight="1" x14ac:dyDescent="0.25">
      <c r="A230" s="9" t="str">
        <f t="shared" si="18"/>
        <v>Московский</v>
      </c>
      <c r="B230" s="8" t="str">
        <f t="shared" si="20"/>
        <v>ГБОУ СОШ №489</v>
      </c>
      <c r="C230" s="19">
        <f>VLOOKUP(B230,Списки!$C$1:$E$38,2,FALSE)</f>
        <v>11489</v>
      </c>
      <c r="D230" s="19" t="str">
        <f>VLOOKUP(B230,Списки!$C$1:$E$38,3,FALSE)</f>
        <v>СОШ</v>
      </c>
      <c r="E230" s="15"/>
      <c r="F230" s="8">
        <f t="shared" si="21"/>
        <v>0</v>
      </c>
      <c r="G230" s="8">
        <f t="shared" si="22"/>
        <v>0</v>
      </c>
      <c r="H230" s="8">
        <f t="shared" si="23"/>
        <v>11489227</v>
      </c>
      <c r="I230" s="32"/>
      <c r="J230" s="32"/>
      <c r="K230" s="33"/>
      <c r="L230" s="32"/>
      <c r="M230" s="33"/>
      <c r="N230" s="32"/>
      <c r="O230" s="32"/>
      <c r="P230" s="32"/>
      <c r="Q230" s="32"/>
      <c r="R230" s="32"/>
      <c r="S230" s="34">
        <f t="shared" si="19"/>
        <v>0</v>
      </c>
    </row>
    <row r="231" spans="1:19" ht="26.25" customHeight="1" x14ac:dyDescent="0.25">
      <c r="A231" s="9" t="str">
        <f t="shared" si="18"/>
        <v>Московский</v>
      </c>
      <c r="B231" s="8" t="str">
        <f t="shared" si="20"/>
        <v>ГБОУ СОШ №489</v>
      </c>
      <c r="C231" s="19">
        <f>VLOOKUP(B231,Списки!$C$1:$E$38,2,FALSE)</f>
        <v>11489</v>
      </c>
      <c r="D231" s="19" t="str">
        <f>VLOOKUP(B231,Списки!$C$1:$E$38,3,FALSE)</f>
        <v>СОШ</v>
      </c>
      <c r="E231" s="15"/>
      <c r="F231" s="8">
        <f t="shared" si="21"/>
        <v>0</v>
      </c>
      <c r="G231" s="8">
        <f t="shared" si="22"/>
        <v>0</v>
      </c>
      <c r="H231" s="8">
        <f t="shared" si="23"/>
        <v>11489228</v>
      </c>
      <c r="I231" s="32"/>
      <c r="J231" s="32"/>
      <c r="K231" s="33"/>
      <c r="L231" s="32"/>
      <c r="M231" s="33"/>
      <c r="N231" s="32"/>
      <c r="O231" s="32"/>
      <c r="P231" s="32"/>
      <c r="Q231" s="32"/>
      <c r="R231" s="32"/>
      <c r="S231" s="34">
        <f t="shared" si="19"/>
        <v>0</v>
      </c>
    </row>
    <row r="232" spans="1:19" ht="26.25" customHeight="1" x14ac:dyDescent="0.25">
      <c r="A232" s="9" t="str">
        <f t="shared" si="18"/>
        <v>Московский</v>
      </c>
      <c r="B232" s="8" t="str">
        <f t="shared" si="20"/>
        <v>ГБОУ СОШ №489</v>
      </c>
      <c r="C232" s="19">
        <f>VLOOKUP(B232,Списки!$C$1:$E$38,2,FALSE)</f>
        <v>11489</v>
      </c>
      <c r="D232" s="19" t="str">
        <f>VLOOKUP(B232,Списки!$C$1:$E$38,3,FALSE)</f>
        <v>СОШ</v>
      </c>
      <c r="E232" s="15"/>
      <c r="F232" s="8">
        <f t="shared" si="21"/>
        <v>0</v>
      </c>
      <c r="G232" s="8">
        <f t="shared" si="22"/>
        <v>0</v>
      </c>
      <c r="H232" s="8">
        <f t="shared" si="23"/>
        <v>11489229</v>
      </c>
      <c r="I232" s="32"/>
      <c r="J232" s="32"/>
      <c r="K232" s="33"/>
      <c r="L232" s="32"/>
      <c r="M232" s="33"/>
      <c r="N232" s="32"/>
      <c r="O232" s="32"/>
      <c r="P232" s="32"/>
      <c r="Q232" s="32"/>
      <c r="R232" s="32"/>
      <c r="S232" s="34">
        <f t="shared" si="19"/>
        <v>0</v>
      </c>
    </row>
    <row r="233" spans="1:19" ht="26.25" customHeight="1" x14ac:dyDescent="0.25">
      <c r="A233" s="9" t="str">
        <f t="shared" si="18"/>
        <v>Московский</v>
      </c>
      <c r="B233" s="8" t="str">
        <f t="shared" si="20"/>
        <v>ГБОУ СОШ №489</v>
      </c>
      <c r="C233" s="19">
        <f>VLOOKUP(B233,Списки!$C$1:$E$38,2,FALSE)</f>
        <v>11489</v>
      </c>
      <c r="D233" s="19" t="str">
        <f>VLOOKUP(B233,Списки!$C$1:$E$38,3,FALSE)</f>
        <v>СОШ</v>
      </c>
      <c r="E233" s="15"/>
      <c r="F233" s="8">
        <f t="shared" si="21"/>
        <v>0</v>
      </c>
      <c r="G233" s="8">
        <f t="shared" si="22"/>
        <v>0</v>
      </c>
      <c r="H233" s="8">
        <f t="shared" si="23"/>
        <v>11489230</v>
      </c>
      <c r="I233" s="32"/>
      <c r="J233" s="32"/>
      <c r="K233" s="33"/>
      <c r="L233" s="32"/>
      <c r="M233" s="33"/>
      <c r="N233" s="32"/>
      <c r="O233" s="32"/>
      <c r="P233" s="32"/>
      <c r="Q233" s="32"/>
      <c r="R233" s="32"/>
      <c r="S233" s="34">
        <f t="shared" si="19"/>
        <v>0</v>
      </c>
    </row>
    <row r="234" spans="1:19" ht="26.25" customHeight="1" x14ac:dyDescent="0.25">
      <c r="A234" s="9" t="str">
        <f t="shared" si="18"/>
        <v>Московский</v>
      </c>
      <c r="B234" s="8" t="str">
        <f t="shared" si="20"/>
        <v>ГБОУ СОШ №489</v>
      </c>
      <c r="C234" s="19">
        <f>VLOOKUP(B234,Списки!$C$1:$E$38,2,FALSE)</f>
        <v>11489</v>
      </c>
      <c r="D234" s="19" t="str">
        <f>VLOOKUP(B234,Списки!$C$1:$E$38,3,FALSE)</f>
        <v>СОШ</v>
      </c>
      <c r="E234" s="15"/>
      <c r="F234" s="8">
        <f t="shared" si="21"/>
        <v>0</v>
      </c>
      <c r="G234" s="8">
        <f t="shared" si="22"/>
        <v>0</v>
      </c>
      <c r="H234" s="8">
        <f t="shared" si="23"/>
        <v>11489231</v>
      </c>
      <c r="I234" s="32"/>
      <c r="J234" s="32"/>
      <c r="K234" s="33"/>
      <c r="L234" s="32"/>
      <c r="M234" s="33"/>
      <c r="N234" s="32"/>
      <c r="O234" s="32"/>
      <c r="P234" s="32"/>
      <c r="Q234" s="32"/>
      <c r="R234" s="32"/>
      <c r="S234" s="34">
        <f t="shared" si="19"/>
        <v>0</v>
      </c>
    </row>
    <row r="235" spans="1:19" ht="26.25" customHeight="1" x14ac:dyDescent="0.25">
      <c r="A235" s="9" t="str">
        <f t="shared" si="18"/>
        <v>Московский</v>
      </c>
      <c r="B235" s="8" t="str">
        <f t="shared" si="20"/>
        <v>ГБОУ СОШ №489</v>
      </c>
      <c r="C235" s="19">
        <f>VLOOKUP(B235,Списки!$C$1:$E$38,2,FALSE)</f>
        <v>11489</v>
      </c>
      <c r="D235" s="19" t="str">
        <f>VLOOKUP(B235,Списки!$C$1:$E$38,3,FALSE)</f>
        <v>СОШ</v>
      </c>
      <c r="E235" s="15"/>
      <c r="F235" s="8">
        <f t="shared" si="21"/>
        <v>0</v>
      </c>
      <c r="G235" s="8">
        <f t="shared" si="22"/>
        <v>0</v>
      </c>
      <c r="H235" s="8">
        <f t="shared" si="23"/>
        <v>11489232</v>
      </c>
      <c r="I235" s="32"/>
      <c r="J235" s="32"/>
      <c r="K235" s="33"/>
      <c r="L235" s="32"/>
      <c r="M235" s="33"/>
      <c r="N235" s="32"/>
      <c r="O235" s="32"/>
      <c r="P235" s="32"/>
      <c r="Q235" s="32"/>
      <c r="R235" s="32"/>
      <c r="S235" s="34">
        <f t="shared" si="19"/>
        <v>0</v>
      </c>
    </row>
    <row r="236" spans="1:19" ht="26.25" customHeight="1" x14ac:dyDescent="0.25">
      <c r="A236" s="9" t="str">
        <f t="shared" si="18"/>
        <v>Московский</v>
      </c>
      <c r="B236" s="8" t="str">
        <f t="shared" si="20"/>
        <v>ГБОУ СОШ №489</v>
      </c>
      <c r="C236" s="19">
        <f>VLOOKUP(B236,Списки!$C$1:$E$38,2,FALSE)</f>
        <v>11489</v>
      </c>
      <c r="D236" s="19" t="str">
        <f>VLOOKUP(B236,Списки!$C$1:$E$38,3,FALSE)</f>
        <v>СОШ</v>
      </c>
      <c r="E236" s="15"/>
      <c r="F236" s="8">
        <f t="shared" si="21"/>
        <v>0</v>
      </c>
      <c r="G236" s="8">
        <f t="shared" si="22"/>
        <v>0</v>
      </c>
      <c r="H236" s="8">
        <f t="shared" si="23"/>
        <v>11489233</v>
      </c>
      <c r="I236" s="32"/>
      <c r="J236" s="32"/>
      <c r="K236" s="33"/>
      <c r="L236" s="32"/>
      <c r="M236" s="33"/>
      <c r="N236" s="32"/>
      <c r="O236" s="32"/>
      <c r="P236" s="32"/>
      <c r="Q236" s="32"/>
      <c r="R236" s="32"/>
      <c r="S236" s="34">
        <f t="shared" si="19"/>
        <v>0</v>
      </c>
    </row>
    <row r="237" spans="1:19" ht="26.25" customHeight="1" x14ac:dyDescent="0.25">
      <c r="A237" s="9" t="str">
        <f t="shared" si="18"/>
        <v>Московский</v>
      </c>
      <c r="B237" s="8" t="str">
        <f t="shared" si="20"/>
        <v>ГБОУ СОШ №489</v>
      </c>
      <c r="C237" s="19">
        <f>VLOOKUP(B237,Списки!$C$1:$E$38,2,FALSE)</f>
        <v>11489</v>
      </c>
      <c r="D237" s="19" t="str">
        <f>VLOOKUP(B237,Списки!$C$1:$E$38,3,FALSE)</f>
        <v>СОШ</v>
      </c>
      <c r="E237" s="15"/>
      <c r="F237" s="8">
        <f t="shared" si="21"/>
        <v>0</v>
      </c>
      <c r="G237" s="8">
        <f t="shared" si="22"/>
        <v>0</v>
      </c>
      <c r="H237" s="8">
        <f t="shared" si="23"/>
        <v>11489234</v>
      </c>
      <c r="I237" s="32"/>
      <c r="J237" s="32"/>
      <c r="K237" s="33"/>
      <c r="L237" s="32"/>
      <c r="M237" s="33"/>
      <c r="N237" s="32"/>
      <c r="O237" s="32"/>
      <c r="P237" s="32"/>
      <c r="Q237" s="32"/>
      <c r="R237" s="32"/>
      <c r="S237" s="34">
        <f t="shared" si="19"/>
        <v>0</v>
      </c>
    </row>
    <row r="238" spans="1:19" ht="26.25" customHeight="1" x14ac:dyDescent="0.25">
      <c r="A238" s="9" t="str">
        <f t="shared" si="18"/>
        <v>Московский</v>
      </c>
      <c r="B238" s="8" t="str">
        <f t="shared" si="20"/>
        <v>ГБОУ СОШ №489</v>
      </c>
      <c r="C238" s="19">
        <f>VLOOKUP(B238,Списки!$C$1:$E$38,2,FALSE)</f>
        <v>11489</v>
      </c>
      <c r="D238" s="19" t="str">
        <f>VLOOKUP(B238,Списки!$C$1:$E$38,3,FALSE)</f>
        <v>СОШ</v>
      </c>
      <c r="E238" s="15"/>
      <c r="F238" s="8">
        <f t="shared" si="21"/>
        <v>0</v>
      </c>
      <c r="G238" s="8">
        <f t="shared" si="22"/>
        <v>0</v>
      </c>
      <c r="H238" s="8">
        <f t="shared" si="23"/>
        <v>11489235</v>
      </c>
      <c r="I238" s="32"/>
      <c r="J238" s="32"/>
      <c r="K238" s="33"/>
      <c r="L238" s="32"/>
      <c r="M238" s="33"/>
      <c r="N238" s="32"/>
      <c r="O238" s="32"/>
      <c r="P238" s="32"/>
      <c r="Q238" s="32"/>
      <c r="R238" s="32"/>
      <c r="S238" s="34">
        <f t="shared" si="19"/>
        <v>0</v>
      </c>
    </row>
    <row r="239" spans="1:19" ht="26.25" customHeight="1" x14ac:dyDescent="0.25">
      <c r="A239" s="9" t="str">
        <f t="shared" si="18"/>
        <v>Московский</v>
      </c>
      <c r="B239" s="8" t="str">
        <f t="shared" si="20"/>
        <v>ГБОУ СОШ №489</v>
      </c>
      <c r="C239" s="19">
        <f>VLOOKUP(B239,Списки!$C$1:$E$38,2,FALSE)</f>
        <v>11489</v>
      </c>
      <c r="D239" s="19" t="str">
        <f>VLOOKUP(B239,Списки!$C$1:$E$38,3,FALSE)</f>
        <v>СОШ</v>
      </c>
      <c r="E239" s="15"/>
      <c r="F239" s="8">
        <f t="shared" si="21"/>
        <v>0</v>
      </c>
      <c r="G239" s="8">
        <f t="shared" si="22"/>
        <v>0</v>
      </c>
      <c r="H239" s="8">
        <f t="shared" si="23"/>
        <v>11489236</v>
      </c>
      <c r="I239" s="32"/>
      <c r="J239" s="32"/>
      <c r="K239" s="33"/>
      <c r="L239" s="32"/>
      <c r="M239" s="33"/>
      <c r="N239" s="32"/>
      <c r="O239" s="32"/>
      <c r="P239" s="32"/>
      <c r="Q239" s="32"/>
      <c r="R239" s="32"/>
      <c r="S239" s="34">
        <f t="shared" si="19"/>
        <v>0</v>
      </c>
    </row>
    <row r="240" spans="1:19" ht="26.25" customHeight="1" x14ac:dyDescent="0.25">
      <c r="A240" s="9" t="str">
        <f t="shared" si="18"/>
        <v>Московский</v>
      </c>
      <c r="B240" s="8" t="str">
        <f t="shared" si="20"/>
        <v>ГБОУ СОШ №489</v>
      </c>
      <c r="C240" s="19">
        <f>VLOOKUP(B240,Списки!$C$1:$E$38,2,FALSE)</f>
        <v>11489</v>
      </c>
      <c r="D240" s="19" t="str">
        <f>VLOOKUP(B240,Списки!$C$1:$E$38,3,FALSE)</f>
        <v>СОШ</v>
      </c>
      <c r="E240" s="15"/>
      <c r="F240" s="8">
        <f t="shared" si="21"/>
        <v>0</v>
      </c>
      <c r="G240" s="8">
        <f t="shared" si="22"/>
        <v>0</v>
      </c>
      <c r="H240" s="8">
        <f t="shared" si="23"/>
        <v>11489237</v>
      </c>
      <c r="I240" s="32"/>
      <c r="J240" s="32"/>
      <c r="K240" s="33"/>
      <c r="L240" s="32"/>
      <c r="M240" s="33"/>
      <c r="N240" s="32"/>
      <c r="O240" s="32"/>
      <c r="P240" s="32"/>
      <c r="Q240" s="32"/>
      <c r="R240" s="32"/>
      <c r="S240" s="34">
        <f t="shared" si="19"/>
        <v>0</v>
      </c>
    </row>
    <row r="241" spans="1:19" ht="26.25" customHeight="1" x14ac:dyDescent="0.25">
      <c r="A241" s="9" t="str">
        <f t="shared" si="18"/>
        <v>Московский</v>
      </c>
      <c r="B241" s="8" t="str">
        <f t="shared" si="20"/>
        <v>ГБОУ СОШ №489</v>
      </c>
      <c r="C241" s="19">
        <f>VLOOKUP(B241,Списки!$C$1:$E$38,2,FALSE)</f>
        <v>11489</v>
      </c>
      <c r="D241" s="19" t="str">
        <f>VLOOKUP(B241,Списки!$C$1:$E$38,3,FALSE)</f>
        <v>СОШ</v>
      </c>
      <c r="E241" s="15"/>
      <c r="F241" s="8">
        <f t="shared" si="21"/>
        <v>0</v>
      </c>
      <c r="G241" s="8">
        <f t="shared" si="22"/>
        <v>0</v>
      </c>
      <c r="H241" s="8">
        <f t="shared" si="23"/>
        <v>11489238</v>
      </c>
      <c r="I241" s="32"/>
      <c r="J241" s="32"/>
      <c r="K241" s="33"/>
      <c r="L241" s="32"/>
      <c r="M241" s="33"/>
      <c r="N241" s="32"/>
      <c r="O241" s="32"/>
      <c r="P241" s="32"/>
      <c r="Q241" s="32"/>
      <c r="R241" s="32"/>
      <c r="S241" s="34">
        <f t="shared" si="19"/>
        <v>0</v>
      </c>
    </row>
    <row r="242" spans="1:19" ht="26.25" customHeight="1" x14ac:dyDescent="0.25">
      <c r="A242" s="9" t="str">
        <f t="shared" si="18"/>
        <v>Московский</v>
      </c>
      <c r="B242" s="8" t="str">
        <f t="shared" si="20"/>
        <v>ГБОУ СОШ №489</v>
      </c>
      <c r="C242" s="19">
        <f>VLOOKUP(B242,Списки!$C$1:$E$38,2,FALSE)</f>
        <v>11489</v>
      </c>
      <c r="D242" s="19" t="str">
        <f>VLOOKUP(B242,Списки!$C$1:$E$38,3,FALSE)</f>
        <v>СОШ</v>
      </c>
      <c r="E242" s="15"/>
      <c r="F242" s="8">
        <f t="shared" si="21"/>
        <v>0</v>
      </c>
      <c r="G242" s="8">
        <f t="shared" si="22"/>
        <v>0</v>
      </c>
      <c r="H242" s="8">
        <f t="shared" si="23"/>
        <v>11489239</v>
      </c>
      <c r="I242" s="32"/>
      <c r="J242" s="32"/>
      <c r="K242" s="33"/>
      <c r="L242" s="32"/>
      <c r="M242" s="33"/>
      <c r="N242" s="32"/>
      <c r="O242" s="32"/>
      <c r="P242" s="32"/>
      <c r="Q242" s="32"/>
      <c r="R242" s="32"/>
      <c r="S242" s="34">
        <f t="shared" si="19"/>
        <v>0</v>
      </c>
    </row>
    <row r="243" spans="1:19" ht="26.25" customHeight="1" x14ac:dyDescent="0.25">
      <c r="A243" s="9" t="str">
        <f t="shared" si="18"/>
        <v>Московский</v>
      </c>
      <c r="B243" s="8" t="str">
        <f t="shared" si="20"/>
        <v>ГБОУ СОШ №489</v>
      </c>
      <c r="C243" s="19">
        <f>VLOOKUP(B243,Списки!$C$1:$E$38,2,FALSE)</f>
        <v>11489</v>
      </c>
      <c r="D243" s="19" t="str">
        <f>VLOOKUP(B243,Списки!$C$1:$E$38,3,FALSE)</f>
        <v>СОШ</v>
      </c>
      <c r="E243" s="15"/>
      <c r="F243" s="8">
        <f t="shared" si="21"/>
        <v>0</v>
      </c>
      <c r="G243" s="8">
        <f t="shared" si="22"/>
        <v>0</v>
      </c>
      <c r="H243" s="8">
        <f t="shared" si="23"/>
        <v>11489240</v>
      </c>
      <c r="I243" s="32"/>
      <c r="J243" s="32"/>
      <c r="K243" s="33"/>
      <c r="L243" s="32"/>
      <c r="M243" s="33"/>
      <c r="N243" s="32"/>
      <c r="O243" s="32"/>
      <c r="P243" s="32"/>
      <c r="Q243" s="32"/>
      <c r="R243" s="32"/>
      <c r="S243" s="34">
        <f t="shared" si="19"/>
        <v>0</v>
      </c>
    </row>
    <row r="244" spans="1:19" ht="26.25" customHeight="1" x14ac:dyDescent="0.25">
      <c r="A244" s="9" t="str">
        <f t="shared" si="18"/>
        <v>Московский</v>
      </c>
      <c r="B244" s="8" t="str">
        <f t="shared" si="20"/>
        <v>ГБОУ СОШ №489</v>
      </c>
      <c r="C244" s="19">
        <f>VLOOKUP(B244,Списки!$C$1:$E$38,2,FALSE)</f>
        <v>11489</v>
      </c>
      <c r="D244" s="19" t="str">
        <f>VLOOKUP(B244,Списки!$C$1:$E$38,3,FALSE)</f>
        <v>СОШ</v>
      </c>
      <c r="E244" s="15"/>
      <c r="F244" s="8">
        <f t="shared" si="21"/>
        <v>0</v>
      </c>
      <c r="G244" s="8">
        <f t="shared" si="22"/>
        <v>0</v>
      </c>
      <c r="H244" s="8">
        <f t="shared" si="23"/>
        <v>11489241</v>
      </c>
      <c r="I244" s="32"/>
      <c r="J244" s="32"/>
      <c r="K244" s="33"/>
      <c r="L244" s="32"/>
      <c r="M244" s="33"/>
      <c r="N244" s="32"/>
      <c r="O244" s="32"/>
      <c r="P244" s="32"/>
      <c r="Q244" s="32"/>
      <c r="R244" s="32"/>
      <c r="S244" s="34">
        <f t="shared" si="19"/>
        <v>0</v>
      </c>
    </row>
    <row r="245" spans="1:19" ht="26.25" customHeight="1" x14ac:dyDescent="0.25">
      <c r="A245" s="9" t="str">
        <f t="shared" si="18"/>
        <v>Московский</v>
      </c>
      <c r="B245" s="8" t="str">
        <f t="shared" si="20"/>
        <v>ГБОУ СОШ №489</v>
      </c>
      <c r="C245" s="19">
        <f>VLOOKUP(B245,Списки!$C$1:$E$38,2,FALSE)</f>
        <v>11489</v>
      </c>
      <c r="D245" s="19" t="str">
        <f>VLOOKUP(B245,Списки!$C$1:$E$38,3,FALSE)</f>
        <v>СОШ</v>
      </c>
      <c r="E245" s="15"/>
      <c r="F245" s="8">
        <f t="shared" si="21"/>
        <v>0</v>
      </c>
      <c r="G245" s="8">
        <f t="shared" si="22"/>
        <v>0</v>
      </c>
      <c r="H245" s="8">
        <f t="shared" si="23"/>
        <v>11489242</v>
      </c>
      <c r="I245" s="32"/>
      <c r="J245" s="32"/>
      <c r="K245" s="33"/>
      <c r="L245" s="32"/>
      <c r="M245" s="33"/>
      <c r="N245" s="32"/>
      <c r="O245" s="32"/>
      <c r="P245" s="32"/>
      <c r="Q245" s="32"/>
      <c r="R245" s="32"/>
      <c r="S245" s="34">
        <f t="shared" si="19"/>
        <v>0</v>
      </c>
    </row>
    <row r="246" spans="1:19" ht="26.25" customHeight="1" x14ac:dyDescent="0.25">
      <c r="A246" s="9" t="str">
        <f t="shared" si="18"/>
        <v>Московский</v>
      </c>
      <c r="B246" s="8" t="str">
        <f t="shared" si="20"/>
        <v>ГБОУ СОШ №489</v>
      </c>
      <c r="C246" s="19">
        <f>VLOOKUP(B246,Списки!$C$1:$E$38,2,FALSE)</f>
        <v>11489</v>
      </c>
      <c r="D246" s="19" t="str">
        <f>VLOOKUP(B246,Списки!$C$1:$E$38,3,FALSE)</f>
        <v>СОШ</v>
      </c>
      <c r="E246" s="15"/>
      <c r="F246" s="8">
        <f t="shared" si="21"/>
        <v>0</v>
      </c>
      <c r="G246" s="8">
        <f t="shared" si="22"/>
        <v>0</v>
      </c>
      <c r="H246" s="8">
        <f t="shared" si="23"/>
        <v>11489243</v>
      </c>
      <c r="I246" s="32"/>
      <c r="J246" s="32"/>
      <c r="K246" s="33"/>
      <c r="L246" s="32"/>
      <c r="M246" s="33"/>
      <c r="N246" s="32"/>
      <c r="O246" s="32"/>
      <c r="P246" s="32"/>
      <c r="Q246" s="32"/>
      <c r="R246" s="32"/>
      <c r="S246" s="34">
        <f t="shared" si="19"/>
        <v>0</v>
      </c>
    </row>
    <row r="247" spans="1:19" ht="26.25" customHeight="1" x14ac:dyDescent="0.25">
      <c r="A247" s="9" t="str">
        <f t="shared" si="18"/>
        <v>Московский</v>
      </c>
      <c r="B247" s="8" t="str">
        <f t="shared" si="20"/>
        <v>ГБОУ СОШ №489</v>
      </c>
      <c r="C247" s="19">
        <f>VLOOKUP(B247,Списки!$C$1:$E$38,2,FALSE)</f>
        <v>11489</v>
      </c>
      <c r="D247" s="19" t="str">
        <f>VLOOKUP(B247,Списки!$C$1:$E$38,3,FALSE)</f>
        <v>СОШ</v>
      </c>
      <c r="E247" s="15"/>
      <c r="F247" s="8">
        <f t="shared" si="21"/>
        <v>0</v>
      </c>
      <c r="G247" s="8">
        <f t="shared" si="22"/>
        <v>0</v>
      </c>
      <c r="H247" s="8">
        <f t="shared" si="23"/>
        <v>11489244</v>
      </c>
      <c r="I247" s="32"/>
      <c r="J247" s="32"/>
      <c r="K247" s="33"/>
      <c r="L247" s="32"/>
      <c r="M247" s="33"/>
      <c r="N247" s="32"/>
      <c r="O247" s="32"/>
      <c r="P247" s="32"/>
      <c r="Q247" s="32"/>
      <c r="R247" s="32"/>
      <c r="S247" s="34">
        <f t="shared" si="19"/>
        <v>0</v>
      </c>
    </row>
    <row r="248" spans="1:19" ht="26.25" customHeight="1" x14ac:dyDescent="0.25">
      <c r="A248" s="9" t="str">
        <f t="shared" si="18"/>
        <v>Московский</v>
      </c>
      <c r="B248" s="8" t="str">
        <f t="shared" si="20"/>
        <v>ГБОУ СОШ №489</v>
      </c>
      <c r="C248" s="19">
        <f>VLOOKUP(B248,Списки!$C$1:$E$38,2,FALSE)</f>
        <v>11489</v>
      </c>
      <c r="D248" s="19" t="str">
        <f>VLOOKUP(B248,Списки!$C$1:$E$38,3,FALSE)</f>
        <v>СОШ</v>
      </c>
      <c r="E248" s="15"/>
      <c r="F248" s="8">
        <f t="shared" si="21"/>
        <v>0</v>
      </c>
      <c r="G248" s="8">
        <f t="shared" si="22"/>
        <v>0</v>
      </c>
      <c r="H248" s="8">
        <f t="shared" si="23"/>
        <v>11489245</v>
      </c>
      <c r="I248" s="32"/>
      <c r="J248" s="32"/>
      <c r="K248" s="33"/>
      <c r="L248" s="32"/>
      <c r="M248" s="33"/>
      <c r="N248" s="32"/>
      <c r="O248" s="32"/>
      <c r="P248" s="32"/>
      <c r="Q248" s="32"/>
      <c r="R248" s="32"/>
      <c r="S248" s="34">
        <f t="shared" si="19"/>
        <v>0</v>
      </c>
    </row>
    <row r="249" spans="1:19" ht="26.25" customHeight="1" x14ac:dyDescent="0.25">
      <c r="A249" s="9" t="str">
        <f t="shared" si="18"/>
        <v>Московский</v>
      </c>
      <c r="B249" s="8" t="str">
        <f t="shared" si="20"/>
        <v>ГБОУ СОШ №489</v>
      </c>
      <c r="C249" s="19">
        <f>VLOOKUP(B249,Списки!$C$1:$E$38,2,FALSE)</f>
        <v>11489</v>
      </c>
      <c r="D249" s="19" t="str">
        <f>VLOOKUP(B249,Списки!$C$1:$E$38,3,FALSE)</f>
        <v>СОШ</v>
      </c>
      <c r="E249" s="15"/>
      <c r="F249" s="8">
        <f t="shared" si="21"/>
        <v>0</v>
      </c>
      <c r="G249" s="8">
        <f t="shared" si="22"/>
        <v>0</v>
      </c>
      <c r="H249" s="8">
        <f t="shared" si="23"/>
        <v>11489246</v>
      </c>
      <c r="I249" s="32"/>
      <c r="J249" s="32"/>
      <c r="K249" s="33"/>
      <c r="L249" s="32"/>
      <c r="M249" s="33"/>
      <c r="N249" s="32"/>
      <c r="O249" s="32"/>
      <c r="P249" s="32"/>
      <c r="Q249" s="32"/>
      <c r="R249" s="32"/>
      <c r="S249" s="34">
        <f t="shared" si="19"/>
        <v>0</v>
      </c>
    </row>
    <row r="250" spans="1:19" ht="26.25" customHeight="1" x14ac:dyDescent="0.25">
      <c r="A250" s="9" t="str">
        <f t="shared" si="18"/>
        <v>Московский</v>
      </c>
      <c r="B250" s="8" t="str">
        <f t="shared" si="20"/>
        <v>ГБОУ СОШ №489</v>
      </c>
      <c r="C250" s="19">
        <f>VLOOKUP(B250,Списки!$C$1:$E$38,2,FALSE)</f>
        <v>11489</v>
      </c>
      <c r="D250" s="19" t="str">
        <f>VLOOKUP(B250,Списки!$C$1:$E$38,3,FALSE)</f>
        <v>СОШ</v>
      </c>
      <c r="E250" s="15"/>
      <c r="F250" s="8">
        <f t="shared" si="21"/>
        <v>0</v>
      </c>
      <c r="G250" s="8">
        <f t="shared" si="22"/>
        <v>0</v>
      </c>
      <c r="H250" s="8">
        <f t="shared" si="23"/>
        <v>11489247</v>
      </c>
      <c r="I250" s="32"/>
      <c r="J250" s="32"/>
      <c r="K250" s="33"/>
      <c r="L250" s="32"/>
      <c r="M250" s="33"/>
      <c r="N250" s="32"/>
      <c r="O250" s="32"/>
      <c r="P250" s="32"/>
      <c r="Q250" s="32"/>
      <c r="R250" s="32"/>
      <c r="S250" s="34">
        <f t="shared" si="19"/>
        <v>0</v>
      </c>
    </row>
    <row r="251" spans="1:19" ht="26.25" customHeight="1" x14ac:dyDescent="0.25">
      <c r="A251" s="9" t="str">
        <f t="shared" si="18"/>
        <v>Московский</v>
      </c>
      <c r="B251" s="8" t="str">
        <f t="shared" si="20"/>
        <v>ГБОУ СОШ №489</v>
      </c>
      <c r="C251" s="19">
        <f>VLOOKUP(B251,Списки!$C$1:$E$38,2,FALSE)</f>
        <v>11489</v>
      </c>
      <c r="D251" s="19" t="str">
        <f>VLOOKUP(B251,Списки!$C$1:$E$38,3,FALSE)</f>
        <v>СОШ</v>
      </c>
      <c r="E251" s="15"/>
      <c r="F251" s="8">
        <f t="shared" si="21"/>
        <v>0</v>
      </c>
      <c r="G251" s="8">
        <f t="shared" si="22"/>
        <v>0</v>
      </c>
      <c r="H251" s="8">
        <f t="shared" si="23"/>
        <v>11489248</v>
      </c>
      <c r="I251" s="32"/>
      <c r="J251" s="32"/>
      <c r="K251" s="33"/>
      <c r="L251" s="32"/>
      <c r="M251" s="33"/>
      <c r="N251" s="32"/>
      <c r="O251" s="32"/>
      <c r="P251" s="32"/>
      <c r="Q251" s="32"/>
      <c r="R251" s="32"/>
      <c r="S251" s="34">
        <f t="shared" si="19"/>
        <v>0</v>
      </c>
    </row>
    <row r="252" spans="1:19" ht="26.25" customHeight="1" x14ac:dyDescent="0.25">
      <c r="A252" s="9" t="str">
        <f t="shared" si="18"/>
        <v>Московский</v>
      </c>
      <c r="B252" s="8" t="str">
        <f t="shared" si="20"/>
        <v>ГБОУ СОШ №489</v>
      </c>
      <c r="C252" s="19">
        <f>VLOOKUP(B252,Списки!$C$1:$E$38,2,FALSE)</f>
        <v>11489</v>
      </c>
      <c r="D252" s="19" t="str">
        <f>VLOOKUP(B252,Списки!$C$1:$E$38,3,FALSE)</f>
        <v>СОШ</v>
      </c>
      <c r="E252" s="15"/>
      <c r="F252" s="8">
        <f t="shared" si="21"/>
        <v>0</v>
      </c>
      <c r="G252" s="8">
        <f t="shared" si="22"/>
        <v>0</v>
      </c>
      <c r="H252" s="8">
        <f t="shared" si="23"/>
        <v>11489249</v>
      </c>
      <c r="I252" s="32"/>
      <c r="J252" s="32"/>
      <c r="K252" s="33"/>
      <c r="L252" s="32"/>
      <c r="M252" s="33"/>
      <c r="N252" s="32"/>
      <c r="O252" s="32"/>
      <c r="P252" s="32"/>
      <c r="Q252" s="32"/>
      <c r="R252" s="32"/>
      <c r="S252" s="34">
        <f t="shared" si="19"/>
        <v>0</v>
      </c>
    </row>
    <row r="253" spans="1:19" ht="26.25" customHeight="1" x14ac:dyDescent="0.25">
      <c r="A253" s="9" t="str">
        <f t="shared" si="18"/>
        <v>Московский</v>
      </c>
      <c r="B253" s="8" t="str">
        <f t="shared" si="20"/>
        <v>ГБОУ СОШ №489</v>
      </c>
      <c r="C253" s="19">
        <f>VLOOKUP(B253,Списки!$C$1:$E$38,2,FALSE)</f>
        <v>11489</v>
      </c>
      <c r="D253" s="19" t="str">
        <f>VLOOKUP(B253,Списки!$C$1:$E$38,3,FALSE)</f>
        <v>СОШ</v>
      </c>
      <c r="E253" s="15"/>
      <c r="F253" s="8">
        <f t="shared" si="21"/>
        <v>0</v>
      </c>
      <c r="G253" s="8">
        <f t="shared" si="22"/>
        <v>0</v>
      </c>
      <c r="H253" s="8">
        <f t="shared" si="23"/>
        <v>11489250</v>
      </c>
      <c r="I253" s="32"/>
      <c r="J253" s="32"/>
      <c r="K253" s="33"/>
      <c r="L253" s="32"/>
      <c r="M253" s="33"/>
      <c r="N253" s="32"/>
      <c r="O253" s="32"/>
      <c r="P253" s="32"/>
      <c r="Q253" s="32"/>
      <c r="R253" s="32"/>
      <c r="S253" s="34">
        <f t="shared" si="19"/>
        <v>0</v>
      </c>
    </row>
    <row r="254" spans="1:19" ht="26.25" customHeight="1" x14ac:dyDescent="0.25">
      <c r="A254" s="9" t="str">
        <f t="shared" si="18"/>
        <v>Московский</v>
      </c>
      <c r="B254" s="8" t="str">
        <f t="shared" si="20"/>
        <v>ГБОУ СОШ №489</v>
      </c>
      <c r="C254" s="19">
        <f>VLOOKUP(B254,Списки!$C$1:$E$38,2,FALSE)</f>
        <v>11489</v>
      </c>
      <c r="D254" s="19" t="str">
        <f>VLOOKUP(B254,Списки!$C$1:$E$38,3,FALSE)</f>
        <v>СОШ</v>
      </c>
      <c r="E254" s="15"/>
      <c r="F254" s="8">
        <f t="shared" si="21"/>
        <v>0</v>
      </c>
      <c r="G254" s="8">
        <f t="shared" si="22"/>
        <v>0</v>
      </c>
      <c r="H254" s="8">
        <f t="shared" si="23"/>
        <v>11489251</v>
      </c>
      <c r="I254" s="32"/>
      <c r="J254" s="32"/>
      <c r="K254" s="33"/>
      <c r="L254" s="32"/>
      <c r="M254" s="33"/>
      <c r="N254" s="32"/>
      <c r="O254" s="32"/>
      <c r="P254" s="32"/>
      <c r="Q254" s="32"/>
      <c r="R254" s="32"/>
      <c r="S254" s="34">
        <f t="shared" si="19"/>
        <v>0</v>
      </c>
    </row>
    <row r="255" spans="1:19" ht="26.25" customHeight="1" x14ac:dyDescent="0.25">
      <c r="A255" s="9" t="str">
        <f t="shared" si="18"/>
        <v>Московский</v>
      </c>
      <c r="B255" s="8" t="str">
        <f t="shared" si="20"/>
        <v>ГБОУ СОШ №489</v>
      </c>
      <c r="C255" s="19">
        <f>VLOOKUP(B255,Списки!$C$1:$E$38,2,FALSE)</f>
        <v>11489</v>
      </c>
      <c r="D255" s="19" t="str">
        <f>VLOOKUP(B255,Списки!$C$1:$E$38,3,FALSE)</f>
        <v>СОШ</v>
      </c>
      <c r="E255" s="15"/>
      <c r="F255" s="8">
        <f t="shared" si="21"/>
        <v>0</v>
      </c>
      <c r="G255" s="8">
        <f t="shared" si="22"/>
        <v>0</v>
      </c>
      <c r="H255" s="8">
        <f t="shared" si="23"/>
        <v>11489252</v>
      </c>
      <c r="I255" s="32"/>
      <c r="J255" s="32"/>
      <c r="K255" s="33"/>
      <c r="L255" s="32"/>
      <c r="M255" s="33"/>
      <c r="N255" s="32"/>
      <c r="O255" s="32"/>
      <c r="P255" s="32"/>
      <c r="Q255" s="32"/>
      <c r="R255" s="32"/>
      <c r="S255" s="34">
        <f t="shared" si="19"/>
        <v>0</v>
      </c>
    </row>
    <row r="256" spans="1:19" ht="26.25" customHeight="1" x14ac:dyDescent="0.25">
      <c r="A256" s="9" t="str">
        <f t="shared" si="18"/>
        <v>Московский</v>
      </c>
      <c r="B256" s="8" t="str">
        <f t="shared" si="20"/>
        <v>ГБОУ СОШ №489</v>
      </c>
      <c r="C256" s="19">
        <f>VLOOKUP(B256,Списки!$C$1:$E$38,2,FALSE)</f>
        <v>11489</v>
      </c>
      <c r="D256" s="19" t="str">
        <f>VLOOKUP(B256,Списки!$C$1:$E$38,3,FALSE)</f>
        <v>СОШ</v>
      </c>
      <c r="E256" s="15"/>
      <c r="F256" s="8">
        <f t="shared" si="21"/>
        <v>0</v>
      </c>
      <c r="G256" s="8">
        <f t="shared" si="22"/>
        <v>0</v>
      </c>
      <c r="H256" s="8">
        <f t="shared" si="23"/>
        <v>11489253</v>
      </c>
      <c r="I256" s="32"/>
      <c r="J256" s="32"/>
      <c r="K256" s="33"/>
      <c r="L256" s="32"/>
      <c r="M256" s="33"/>
      <c r="N256" s="32"/>
      <c r="O256" s="32"/>
      <c r="P256" s="32"/>
      <c r="Q256" s="32"/>
      <c r="R256" s="32"/>
      <c r="S256" s="34">
        <f t="shared" si="19"/>
        <v>0</v>
      </c>
    </row>
    <row r="257" spans="1:19" ht="26.25" customHeight="1" x14ac:dyDescent="0.25">
      <c r="A257" s="9" t="str">
        <f t="shared" si="18"/>
        <v>Московский</v>
      </c>
      <c r="B257" s="8" t="str">
        <f t="shared" si="20"/>
        <v>ГБОУ СОШ №489</v>
      </c>
      <c r="C257" s="19">
        <f>VLOOKUP(B257,Списки!$C$1:$E$38,2,FALSE)</f>
        <v>11489</v>
      </c>
      <c r="D257" s="19" t="str">
        <f>VLOOKUP(B257,Списки!$C$1:$E$38,3,FALSE)</f>
        <v>СОШ</v>
      </c>
      <c r="E257" s="15"/>
      <c r="F257" s="8">
        <f t="shared" si="21"/>
        <v>0</v>
      </c>
      <c r="G257" s="8">
        <f t="shared" si="22"/>
        <v>0</v>
      </c>
      <c r="H257" s="8">
        <f t="shared" si="23"/>
        <v>11489254</v>
      </c>
      <c r="I257" s="32"/>
      <c r="J257" s="32"/>
      <c r="K257" s="33"/>
      <c r="L257" s="32"/>
      <c r="M257" s="33"/>
      <c r="N257" s="32"/>
      <c r="O257" s="32"/>
      <c r="P257" s="32"/>
      <c r="Q257" s="32"/>
      <c r="R257" s="32"/>
      <c r="S257" s="34">
        <f t="shared" si="19"/>
        <v>0</v>
      </c>
    </row>
    <row r="258" spans="1:19" ht="26.25" customHeight="1" x14ac:dyDescent="0.25">
      <c r="A258" s="9" t="str">
        <f t="shared" si="18"/>
        <v>Московский</v>
      </c>
      <c r="B258" s="8" t="str">
        <f t="shared" si="20"/>
        <v>ГБОУ СОШ №489</v>
      </c>
      <c r="C258" s="19">
        <f>VLOOKUP(B258,Списки!$C$1:$E$38,2,FALSE)</f>
        <v>11489</v>
      </c>
      <c r="D258" s="19" t="str">
        <f>VLOOKUP(B258,Списки!$C$1:$E$38,3,FALSE)</f>
        <v>СОШ</v>
      </c>
      <c r="E258" s="15"/>
      <c r="F258" s="8">
        <f t="shared" si="21"/>
        <v>0</v>
      </c>
      <c r="G258" s="8">
        <f t="shared" si="22"/>
        <v>0</v>
      </c>
      <c r="H258" s="8">
        <f t="shared" si="23"/>
        <v>11489255</v>
      </c>
      <c r="I258" s="32"/>
      <c r="J258" s="32"/>
      <c r="K258" s="33"/>
      <c r="L258" s="32"/>
      <c r="M258" s="33"/>
      <c r="N258" s="32"/>
      <c r="O258" s="32"/>
      <c r="P258" s="32"/>
      <c r="Q258" s="32"/>
      <c r="R258" s="32"/>
      <c r="S258" s="34">
        <f t="shared" si="19"/>
        <v>0</v>
      </c>
    </row>
    <row r="259" spans="1:19" ht="26.25" customHeight="1" x14ac:dyDescent="0.25">
      <c r="A259" s="9" t="str">
        <f t="shared" si="18"/>
        <v>Московский</v>
      </c>
      <c r="B259" s="8" t="str">
        <f t="shared" si="20"/>
        <v>ГБОУ СОШ №489</v>
      </c>
      <c r="C259" s="19">
        <f>VLOOKUP(B259,Списки!$C$1:$E$38,2,FALSE)</f>
        <v>11489</v>
      </c>
      <c r="D259" s="19" t="str">
        <f>VLOOKUP(B259,Списки!$C$1:$E$38,3,FALSE)</f>
        <v>СОШ</v>
      </c>
      <c r="E259" s="15"/>
      <c r="F259" s="8">
        <f t="shared" si="21"/>
        <v>0</v>
      </c>
      <c r="G259" s="8">
        <f t="shared" si="22"/>
        <v>0</v>
      </c>
      <c r="H259" s="8">
        <f t="shared" si="23"/>
        <v>11489256</v>
      </c>
      <c r="I259" s="32"/>
      <c r="J259" s="32"/>
      <c r="K259" s="33"/>
      <c r="L259" s="32"/>
      <c r="M259" s="33"/>
      <c r="N259" s="32"/>
      <c r="O259" s="32"/>
      <c r="P259" s="32"/>
      <c r="Q259" s="32"/>
      <c r="R259" s="32"/>
      <c r="S259" s="34">
        <f t="shared" si="19"/>
        <v>0</v>
      </c>
    </row>
    <row r="260" spans="1:19" ht="26.25" customHeight="1" x14ac:dyDescent="0.25">
      <c r="A260" s="9" t="str">
        <f t="shared" si="18"/>
        <v>Московский</v>
      </c>
      <c r="B260" s="8" t="str">
        <f t="shared" si="20"/>
        <v>ГБОУ СОШ №489</v>
      </c>
      <c r="C260" s="19">
        <f>VLOOKUP(B260,Списки!$C$1:$E$38,2,FALSE)</f>
        <v>11489</v>
      </c>
      <c r="D260" s="19" t="str">
        <f>VLOOKUP(B260,Списки!$C$1:$E$38,3,FALSE)</f>
        <v>СОШ</v>
      </c>
      <c r="E260" s="15"/>
      <c r="F260" s="8">
        <f t="shared" si="21"/>
        <v>0</v>
      </c>
      <c r="G260" s="8">
        <f t="shared" si="22"/>
        <v>0</v>
      </c>
      <c r="H260" s="8">
        <f t="shared" si="23"/>
        <v>11489257</v>
      </c>
      <c r="I260" s="32"/>
      <c r="J260" s="32"/>
      <c r="K260" s="33"/>
      <c r="L260" s="32"/>
      <c r="M260" s="33"/>
      <c r="N260" s="32"/>
      <c r="O260" s="32"/>
      <c r="P260" s="32"/>
      <c r="Q260" s="32"/>
      <c r="R260" s="32"/>
      <c r="S260" s="34">
        <f t="shared" si="19"/>
        <v>0</v>
      </c>
    </row>
    <row r="261" spans="1:19" ht="26.25" customHeight="1" x14ac:dyDescent="0.25">
      <c r="A261" s="9" t="str">
        <f t="shared" ref="A261:A292" si="24">A260</f>
        <v>Московский</v>
      </c>
      <c r="B261" s="8" t="str">
        <f t="shared" si="20"/>
        <v>ГБОУ СОШ №489</v>
      </c>
      <c r="C261" s="19">
        <f>VLOOKUP(B261,Списки!$C$1:$E$38,2,FALSE)</f>
        <v>11489</v>
      </c>
      <c r="D261" s="19" t="str">
        <f>VLOOKUP(B261,Списки!$C$1:$E$38,3,FALSE)</f>
        <v>СОШ</v>
      </c>
      <c r="E261" s="15"/>
      <c r="F261" s="8">
        <f t="shared" si="21"/>
        <v>0</v>
      </c>
      <c r="G261" s="8">
        <f t="shared" si="22"/>
        <v>0</v>
      </c>
      <c r="H261" s="8">
        <f t="shared" si="23"/>
        <v>11489258</v>
      </c>
      <c r="I261" s="32"/>
      <c r="J261" s="32"/>
      <c r="K261" s="33"/>
      <c r="L261" s="32"/>
      <c r="M261" s="33"/>
      <c r="N261" s="32"/>
      <c r="O261" s="32"/>
      <c r="P261" s="32"/>
      <c r="Q261" s="32"/>
      <c r="R261" s="32"/>
      <c r="S261" s="34">
        <f t="shared" ref="S261:S292" si="25">SUM(I261:R261)/27</f>
        <v>0</v>
      </c>
    </row>
    <row r="262" spans="1:19" ht="26.25" customHeight="1" x14ac:dyDescent="0.25">
      <c r="A262" s="9" t="str">
        <f t="shared" si="24"/>
        <v>Московский</v>
      </c>
      <c r="B262" s="8" t="str">
        <f t="shared" ref="B262:B292" si="26">B261</f>
        <v>ГБОУ СОШ №489</v>
      </c>
      <c r="C262" s="19">
        <f>VLOOKUP(B262,Списки!$C$1:$E$38,2,FALSE)</f>
        <v>11489</v>
      </c>
      <c r="D262" s="19" t="str">
        <f>VLOOKUP(B262,Списки!$C$1:$E$38,3,FALSE)</f>
        <v>СОШ</v>
      </c>
      <c r="E262" s="15"/>
      <c r="F262" s="8">
        <f t="shared" ref="F262:F292" si="27">F261</f>
        <v>0</v>
      </c>
      <c r="G262" s="8">
        <f t="shared" ref="G262:G292" si="28">G261</f>
        <v>0</v>
      </c>
      <c r="H262" s="8">
        <f t="shared" si="23"/>
        <v>11489259</v>
      </c>
      <c r="I262" s="32"/>
      <c r="J262" s="32"/>
      <c r="K262" s="33"/>
      <c r="L262" s="32"/>
      <c r="M262" s="33"/>
      <c r="N262" s="32"/>
      <c r="O262" s="32"/>
      <c r="P262" s="32"/>
      <c r="Q262" s="32"/>
      <c r="R262" s="32"/>
      <c r="S262" s="34">
        <f t="shared" si="25"/>
        <v>0</v>
      </c>
    </row>
    <row r="263" spans="1:19" ht="26.25" customHeight="1" x14ac:dyDescent="0.25">
      <c r="A263" s="9" t="str">
        <f t="shared" si="24"/>
        <v>Московский</v>
      </c>
      <c r="B263" s="8" t="str">
        <f t="shared" si="26"/>
        <v>ГБОУ СОШ №489</v>
      </c>
      <c r="C263" s="19">
        <f>VLOOKUP(B263,Списки!$C$1:$E$38,2,FALSE)</f>
        <v>11489</v>
      </c>
      <c r="D263" s="19" t="str">
        <f>VLOOKUP(B263,Списки!$C$1:$E$38,3,FALSE)</f>
        <v>СОШ</v>
      </c>
      <c r="E263" s="15"/>
      <c r="F263" s="8">
        <f t="shared" si="27"/>
        <v>0</v>
      </c>
      <c r="G263" s="8">
        <f t="shared" si="28"/>
        <v>0</v>
      </c>
      <c r="H263" s="8">
        <f t="shared" si="23"/>
        <v>11489260</v>
      </c>
      <c r="I263" s="32"/>
      <c r="J263" s="32"/>
      <c r="K263" s="33"/>
      <c r="L263" s="32"/>
      <c r="M263" s="33"/>
      <c r="N263" s="32"/>
      <c r="O263" s="32"/>
      <c r="P263" s="32"/>
      <c r="Q263" s="32"/>
      <c r="R263" s="32"/>
      <c r="S263" s="34">
        <f t="shared" si="25"/>
        <v>0</v>
      </c>
    </row>
    <row r="264" spans="1:19" ht="26.25" customHeight="1" x14ac:dyDescent="0.25">
      <c r="A264" s="9" t="str">
        <f t="shared" si="24"/>
        <v>Московский</v>
      </c>
      <c r="B264" s="8" t="str">
        <f t="shared" si="26"/>
        <v>ГБОУ СОШ №489</v>
      </c>
      <c r="C264" s="19">
        <f>VLOOKUP(B264,Списки!$C$1:$E$38,2,FALSE)</f>
        <v>11489</v>
      </c>
      <c r="D264" s="19" t="str">
        <f>VLOOKUP(B264,Списки!$C$1:$E$38,3,FALSE)</f>
        <v>СОШ</v>
      </c>
      <c r="E264" s="15"/>
      <c r="F264" s="8">
        <f t="shared" si="27"/>
        <v>0</v>
      </c>
      <c r="G264" s="8">
        <f t="shared" si="28"/>
        <v>0</v>
      </c>
      <c r="H264" s="8">
        <f t="shared" si="23"/>
        <v>11489261</v>
      </c>
      <c r="I264" s="32"/>
      <c r="J264" s="32"/>
      <c r="K264" s="33"/>
      <c r="L264" s="32"/>
      <c r="M264" s="33"/>
      <c r="N264" s="32"/>
      <c r="O264" s="32"/>
      <c r="P264" s="32"/>
      <c r="Q264" s="32"/>
      <c r="R264" s="32"/>
      <c r="S264" s="34">
        <f t="shared" si="25"/>
        <v>0</v>
      </c>
    </row>
    <row r="265" spans="1:19" ht="26.25" customHeight="1" x14ac:dyDescent="0.25">
      <c r="A265" s="9" t="str">
        <f t="shared" si="24"/>
        <v>Московский</v>
      </c>
      <c r="B265" s="8" t="str">
        <f t="shared" si="26"/>
        <v>ГБОУ СОШ №489</v>
      </c>
      <c r="C265" s="19">
        <f>VLOOKUP(B265,Списки!$C$1:$E$38,2,FALSE)</f>
        <v>11489</v>
      </c>
      <c r="D265" s="19" t="str">
        <f>VLOOKUP(B265,Списки!$C$1:$E$38,3,FALSE)</f>
        <v>СОШ</v>
      </c>
      <c r="E265" s="15"/>
      <c r="F265" s="8">
        <f t="shared" si="27"/>
        <v>0</v>
      </c>
      <c r="G265" s="8">
        <f t="shared" si="28"/>
        <v>0</v>
      </c>
      <c r="H265" s="8">
        <f t="shared" ref="H265:H292" si="29">H264+1</f>
        <v>11489262</v>
      </c>
      <c r="I265" s="32"/>
      <c r="J265" s="32"/>
      <c r="K265" s="33"/>
      <c r="L265" s="32"/>
      <c r="M265" s="33"/>
      <c r="N265" s="32"/>
      <c r="O265" s="32"/>
      <c r="P265" s="32"/>
      <c r="Q265" s="32"/>
      <c r="R265" s="32"/>
      <c r="S265" s="34">
        <f t="shared" si="25"/>
        <v>0</v>
      </c>
    </row>
    <row r="266" spans="1:19" ht="26.25" customHeight="1" x14ac:dyDescent="0.25">
      <c r="A266" s="9" t="str">
        <f t="shared" si="24"/>
        <v>Московский</v>
      </c>
      <c r="B266" s="8" t="str">
        <f t="shared" si="26"/>
        <v>ГБОУ СОШ №489</v>
      </c>
      <c r="C266" s="19">
        <f>VLOOKUP(B266,Списки!$C$1:$E$38,2,FALSE)</f>
        <v>11489</v>
      </c>
      <c r="D266" s="19" t="str">
        <f>VLOOKUP(B266,Списки!$C$1:$E$38,3,FALSE)</f>
        <v>СОШ</v>
      </c>
      <c r="E266" s="15"/>
      <c r="F266" s="8">
        <f t="shared" si="27"/>
        <v>0</v>
      </c>
      <c r="G266" s="8">
        <f t="shared" si="28"/>
        <v>0</v>
      </c>
      <c r="H266" s="8">
        <f t="shared" si="29"/>
        <v>11489263</v>
      </c>
      <c r="I266" s="32"/>
      <c r="J266" s="32"/>
      <c r="K266" s="33"/>
      <c r="L266" s="32"/>
      <c r="M266" s="33"/>
      <c r="N266" s="32"/>
      <c r="O266" s="32"/>
      <c r="P266" s="32"/>
      <c r="Q266" s="32"/>
      <c r="R266" s="32"/>
      <c r="S266" s="34">
        <f t="shared" si="25"/>
        <v>0</v>
      </c>
    </row>
    <row r="267" spans="1:19" ht="26.25" customHeight="1" x14ac:dyDescent="0.25">
      <c r="A267" s="9" t="str">
        <f t="shared" si="24"/>
        <v>Московский</v>
      </c>
      <c r="B267" s="8" t="str">
        <f t="shared" si="26"/>
        <v>ГБОУ СОШ №489</v>
      </c>
      <c r="C267" s="19">
        <f>VLOOKUP(B267,Списки!$C$1:$E$38,2,FALSE)</f>
        <v>11489</v>
      </c>
      <c r="D267" s="19" t="str">
        <f>VLOOKUP(B267,Списки!$C$1:$E$38,3,FALSE)</f>
        <v>СОШ</v>
      </c>
      <c r="E267" s="15"/>
      <c r="F267" s="8">
        <f t="shared" si="27"/>
        <v>0</v>
      </c>
      <c r="G267" s="8">
        <f t="shared" si="28"/>
        <v>0</v>
      </c>
      <c r="H267" s="8">
        <f t="shared" si="29"/>
        <v>11489264</v>
      </c>
      <c r="I267" s="32"/>
      <c r="J267" s="32"/>
      <c r="K267" s="33"/>
      <c r="L267" s="32"/>
      <c r="M267" s="33"/>
      <c r="N267" s="32"/>
      <c r="O267" s="32"/>
      <c r="P267" s="32"/>
      <c r="Q267" s="32"/>
      <c r="R267" s="32"/>
      <c r="S267" s="34">
        <f t="shared" si="25"/>
        <v>0</v>
      </c>
    </row>
    <row r="268" spans="1:19" ht="26.25" customHeight="1" x14ac:dyDescent="0.25">
      <c r="A268" s="9" t="str">
        <f t="shared" si="24"/>
        <v>Московский</v>
      </c>
      <c r="B268" s="8" t="str">
        <f t="shared" si="26"/>
        <v>ГБОУ СОШ №489</v>
      </c>
      <c r="C268" s="19">
        <f>VLOOKUP(B268,Списки!$C$1:$E$38,2,FALSE)</f>
        <v>11489</v>
      </c>
      <c r="D268" s="19" t="str">
        <f>VLOOKUP(B268,Списки!$C$1:$E$38,3,FALSE)</f>
        <v>СОШ</v>
      </c>
      <c r="E268" s="15"/>
      <c r="F268" s="8">
        <f t="shared" si="27"/>
        <v>0</v>
      </c>
      <c r="G268" s="8">
        <f t="shared" si="28"/>
        <v>0</v>
      </c>
      <c r="H268" s="8">
        <f t="shared" si="29"/>
        <v>11489265</v>
      </c>
      <c r="I268" s="32"/>
      <c r="J268" s="32"/>
      <c r="K268" s="33"/>
      <c r="L268" s="32"/>
      <c r="M268" s="33"/>
      <c r="N268" s="32"/>
      <c r="O268" s="32"/>
      <c r="P268" s="32"/>
      <c r="Q268" s="32"/>
      <c r="R268" s="32"/>
      <c r="S268" s="34">
        <f t="shared" si="25"/>
        <v>0</v>
      </c>
    </row>
    <row r="269" spans="1:19" ht="26.25" customHeight="1" x14ac:dyDescent="0.25">
      <c r="A269" s="9" t="str">
        <f t="shared" si="24"/>
        <v>Московский</v>
      </c>
      <c r="B269" s="8" t="str">
        <f t="shared" si="26"/>
        <v>ГБОУ СОШ №489</v>
      </c>
      <c r="C269" s="19">
        <f>VLOOKUP(B269,Списки!$C$1:$E$38,2,FALSE)</f>
        <v>11489</v>
      </c>
      <c r="D269" s="19" t="str">
        <f>VLOOKUP(B269,Списки!$C$1:$E$38,3,FALSE)</f>
        <v>СОШ</v>
      </c>
      <c r="E269" s="15"/>
      <c r="F269" s="8">
        <f t="shared" si="27"/>
        <v>0</v>
      </c>
      <c r="G269" s="8">
        <f t="shared" si="28"/>
        <v>0</v>
      </c>
      <c r="H269" s="8">
        <f t="shared" si="29"/>
        <v>11489266</v>
      </c>
      <c r="I269" s="32"/>
      <c r="J269" s="32"/>
      <c r="K269" s="33"/>
      <c r="L269" s="32"/>
      <c r="M269" s="33"/>
      <c r="N269" s="32"/>
      <c r="O269" s="32"/>
      <c r="P269" s="32"/>
      <c r="Q269" s="32"/>
      <c r="R269" s="32"/>
      <c r="S269" s="34">
        <f t="shared" si="25"/>
        <v>0</v>
      </c>
    </row>
    <row r="270" spans="1:19" ht="26.25" customHeight="1" x14ac:dyDescent="0.25">
      <c r="A270" s="9" t="str">
        <f t="shared" si="24"/>
        <v>Московский</v>
      </c>
      <c r="B270" s="8" t="str">
        <f t="shared" si="26"/>
        <v>ГБОУ СОШ №489</v>
      </c>
      <c r="C270" s="19">
        <f>VLOOKUP(B270,Списки!$C$1:$E$38,2,FALSE)</f>
        <v>11489</v>
      </c>
      <c r="D270" s="19" t="str">
        <f>VLOOKUP(B270,Списки!$C$1:$E$38,3,FALSE)</f>
        <v>СОШ</v>
      </c>
      <c r="E270" s="15"/>
      <c r="F270" s="8">
        <f t="shared" si="27"/>
        <v>0</v>
      </c>
      <c r="G270" s="8">
        <f t="shared" si="28"/>
        <v>0</v>
      </c>
      <c r="H270" s="8">
        <f t="shared" si="29"/>
        <v>11489267</v>
      </c>
      <c r="I270" s="32"/>
      <c r="J270" s="32"/>
      <c r="K270" s="33"/>
      <c r="L270" s="32"/>
      <c r="M270" s="33"/>
      <c r="N270" s="32"/>
      <c r="O270" s="32"/>
      <c r="P270" s="32"/>
      <c r="Q270" s="32"/>
      <c r="R270" s="32"/>
      <c r="S270" s="34">
        <f t="shared" si="25"/>
        <v>0</v>
      </c>
    </row>
    <row r="271" spans="1:19" ht="26.25" customHeight="1" x14ac:dyDescent="0.25">
      <c r="A271" s="9" t="str">
        <f t="shared" si="24"/>
        <v>Московский</v>
      </c>
      <c r="B271" s="8" t="str">
        <f t="shared" si="26"/>
        <v>ГБОУ СОШ №489</v>
      </c>
      <c r="C271" s="19">
        <f>VLOOKUP(B271,Списки!$C$1:$E$38,2,FALSE)</f>
        <v>11489</v>
      </c>
      <c r="D271" s="19" t="str">
        <f>VLOOKUP(B271,Списки!$C$1:$E$38,3,FALSE)</f>
        <v>СОШ</v>
      </c>
      <c r="E271" s="15"/>
      <c r="F271" s="8">
        <f t="shared" si="27"/>
        <v>0</v>
      </c>
      <c r="G271" s="8">
        <f t="shared" si="28"/>
        <v>0</v>
      </c>
      <c r="H271" s="8">
        <f t="shared" si="29"/>
        <v>11489268</v>
      </c>
      <c r="I271" s="32"/>
      <c r="J271" s="32"/>
      <c r="K271" s="33"/>
      <c r="L271" s="32"/>
      <c r="M271" s="33"/>
      <c r="N271" s="32"/>
      <c r="O271" s="32"/>
      <c r="P271" s="32"/>
      <c r="Q271" s="32"/>
      <c r="R271" s="32"/>
      <c r="S271" s="34">
        <f t="shared" si="25"/>
        <v>0</v>
      </c>
    </row>
    <row r="272" spans="1:19" ht="26.25" customHeight="1" x14ac:dyDescent="0.25">
      <c r="A272" s="9" t="str">
        <f t="shared" si="24"/>
        <v>Московский</v>
      </c>
      <c r="B272" s="8" t="str">
        <f t="shared" si="26"/>
        <v>ГБОУ СОШ №489</v>
      </c>
      <c r="C272" s="19">
        <f>VLOOKUP(B272,Списки!$C$1:$E$38,2,FALSE)</f>
        <v>11489</v>
      </c>
      <c r="D272" s="19" t="str">
        <f>VLOOKUP(B272,Списки!$C$1:$E$38,3,FALSE)</f>
        <v>СОШ</v>
      </c>
      <c r="E272" s="15"/>
      <c r="F272" s="8">
        <f t="shared" si="27"/>
        <v>0</v>
      </c>
      <c r="G272" s="8">
        <f t="shared" si="28"/>
        <v>0</v>
      </c>
      <c r="H272" s="8">
        <f t="shared" si="29"/>
        <v>11489269</v>
      </c>
      <c r="I272" s="32"/>
      <c r="J272" s="32"/>
      <c r="K272" s="33"/>
      <c r="L272" s="32"/>
      <c r="M272" s="33"/>
      <c r="N272" s="32"/>
      <c r="O272" s="32"/>
      <c r="P272" s="32"/>
      <c r="Q272" s="32"/>
      <c r="R272" s="32"/>
      <c r="S272" s="34">
        <f t="shared" si="25"/>
        <v>0</v>
      </c>
    </row>
    <row r="273" spans="1:19" ht="26.25" customHeight="1" x14ac:dyDescent="0.25">
      <c r="A273" s="9" t="str">
        <f t="shared" si="24"/>
        <v>Московский</v>
      </c>
      <c r="B273" s="8" t="str">
        <f t="shared" si="26"/>
        <v>ГБОУ СОШ №489</v>
      </c>
      <c r="C273" s="19">
        <f>VLOOKUP(B273,Списки!$C$1:$E$38,2,FALSE)</f>
        <v>11489</v>
      </c>
      <c r="D273" s="19" t="str">
        <f>VLOOKUP(B273,Списки!$C$1:$E$38,3,FALSE)</f>
        <v>СОШ</v>
      </c>
      <c r="E273" s="15"/>
      <c r="F273" s="8">
        <f t="shared" si="27"/>
        <v>0</v>
      </c>
      <c r="G273" s="8">
        <f t="shared" si="28"/>
        <v>0</v>
      </c>
      <c r="H273" s="8">
        <f t="shared" si="29"/>
        <v>11489270</v>
      </c>
      <c r="I273" s="32"/>
      <c r="J273" s="32"/>
      <c r="K273" s="33"/>
      <c r="L273" s="32"/>
      <c r="M273" s="33"/>
      <c r="N273" s="32"/>
      <c r="O273" s="32"/>
      <c r="P273" s="32"/>
      <c r="Q273" s="32"/>
      <c r="R273" s="32"/>
      <c r="S273" s="34">
        <f t="shared" si="25"/>
        <v>0</v>
      </c>
    </row>
    <row r="274" spans="1:19" ht="26.25" customHeight="1" x14ac:dyDescent="0.25">
      <c r="A274" s="9" t="str">
        <f t="shared" si="24"/>
        <v>Московский</v>
      </c>
      <c r="B274" s="8" t="str">
        <f t="shared" si="26"/>
        <v>ГБОУ СОШ №489</v>
      </c>
      <c r="C274" s="19">
        <f>VLOOKUP(B274,Списки!$C$1:$E$38,2,FALSE)</f>
        <v>11489</v>
      </c>
      <c r="D274" s="19" t="str">
        <f>VLOOKUP(B274,Списки!$C$1:$E$38,3,FALSE)</f>
        <v>СОШ</v>
      </c>
      <c r="E274" s="15"/>
      <c r="F274" s="8">
        <f t="shared" si="27"/>
        <v>0</v>
      </c>
      <c r="G274" s="8">
        <f t="shared" si="28"/>
        <v>0</v>
      </c>
      <c r="H274" s="8">
        <f t="shared" si="29"/>
        <v>11489271</v>
      </c>
      <c r="I274" s="32"/>
      <c r="J274" s="32"/>
      <c r="K274" s="33"/>
      <c r="L274" s="32"/>
      <c r="M274" s="33"/>
      <c r="N274" s="32"/>
      <c r="O274" s="32"/>
      <c r="P274" s="32"/>
      <c r="Q274" s="32"/>
      <c r="R274" s="32"/>
      <c r="S274" s="34">
        <f t="shared" si="25"/>
        <v>0</v>
      </c>
    </row>
    <row r="275" spans="1:19" ht="26.25" customHeight="1" x14ac:dyDescent="0.25">
      <c r="A275" s="9" t="str">
        <f t="shared" si="24"/>
        <v>Московский</v>
      </c>
      <c r="B275" s="8" t="str">
        <f t="shared" si="26"/>
        <v>ГБОУ СОШ №489</v>
      </c>
      <c r="C275" s="19">
        <f>VLOOKUP(B275,Списки!$C$1:$E$38,2,FALSE)</f>
        <v>11489</v>
      </c>
      <c r="D275" s="19" t="str">
        <f>VLOOKUP(B275,Списки!$C$1:$E$38,3,FALSE)</f>
        <v>СОШ</v>
      </c>
      <c r="E275" s="15"/>
      <c r="F275" s="8">
        <f t="shared" si="27"/>
        <v>0</v>
      </c>
      <c r="G275" s="8">
        <f t="shared" si="28"/>
        <v>0</v>
      </c>
      <c r="H275" s="8">
        <f t="shared" si="29"/>
        <v>11489272</v>
      </c>
      <c r="I275" s="32"/>
      <c r="J275" s="32"/>
      <c r="K275" s="33"/>
      <c r="L275" s="32"/>
      <c r="M275" s="33"/>
      <c r="N275" s="32"/>
      <c r="O275" s="32"/>
      <c r="P275" s="32"/>
      <c r="Q275" s="32"/>
      <c r="R275" s="32"/>
      <c r="S275" s="34">
        <f t="shared" si="25"/>
        <v>0</v>
      </c>
    </row>
    <row r="276" spans="1:19" ht="26.25" customHeight="1" x14ac:dyDescent="0.25">
      <c r="A276" s="9" t="str">
        <f t="shared" si="24"/>
        <v>Московский</v>
      </c>
      <c r="B276" s="8" t="str">
        <f t="shared" si="26"/>
        <v>ГБОУ СОШ №489</v>
      </c>
      <c r="C276" s="19">
        <f>VLOOKUP(B276,Списки!$C$1:$E$38,2,FALSE)</f>
        <v>11489</v>
      </c>
      <c r="D276" s="19" t="str">
        <f>VLOOKUP(B276,Списки!$C$1:$E$38,3,FALSE)</f>
        <v>СОШ</v>
      </c>
      <c r="E276" s="15"/>
      <c r="F276" s="8">
        <f t="shared" si="27"/>
        <v>0</v>
      </c>
      <c r="G276" s="8">
        <f t="shared" si="28"/>
        <v>0</v>
      </c>
      <c r="H276" s="8">
        <f t="shared" si="29"/>
        <v>11489273</v>
      </c>
      <c r="I276" s="32"/>
      <c r="J276" s="32"/>
      <c r="K276" s="33"/>
      <c r="L276" s="32"/>
      <c r="M276" s="33"/>
      <c r="N276" s="32"/>
      <c r="O276" s="32"/>
      <c r="P276" s="32"/>
      <c r="Q276" s="32"/>
      <c r="R276" s="32"/>
      <c r="S276" s="34">
        <f t="shared" si="25"/>
        <v>0</v>
      </c>
    </row>
    <row r="277" spans="1:19" ht="26.25" customHeight="1" x14ac:dyDescent="0.25">
      <c r="A277" s="9" t="str">
        <f t="shared" si="24"/>
        <v>Московский</v>
      </c>
      <c r="B277" s="8" t="str">
        <f t="shared" si="26"/>
        <v>ГБОУ СОШ №489</v>
      </c>
      <c r="C277" s="19">
        <f>VLOOKUP(B277,Списки!$C$1:$E$38,2,FALSE)</f>
        <v>11489</v>
      </c>
      <c r="D277" s="19" t="str">
        <f>VLOOKUP(B277,Списки!$C$1:$E$38,3,FALSE)</f>
        <v>СОШ</v>
      </c>
      <c r="E277" s="15"/>
      <c r="F277" s="8">
        <f t="shared" si="27"/>
        <v>0</v>
      </c>
      <c r="G277" s="8">
        <f t="shared" si="28"/>
        <v>0</v>
      </c>
      <c r="H277" s="8">
        <f t="shared" si="29"/>
        <v>11489274</v>
      </c>
      <c r="I277" s="32"/>
      <c r="J277" s="32"/>
      <c r="K277" s="33"/>
      <c r="L277" s="32"/>
      <c r="M277" s="33"/>
      <c r="N277" s="32"/>
      <c r="O277" s="32"/>
      <c r="P277" s="32"/>
      <c r="Q277" s="32"/>
      <c r="R277" s="32"/>
      <c r="S277" s="34">
        <f t="shared" si="25"/>
        <v>0</v>
      </c>
    </row>
    <row r="278" spans="1:19" ht="26.25" customHeight="1" x14ac:dyDescent="0.25">
      <c r="A278" s="9" t="str">
        <f t="shared" si="24"/>
        <v>Московский</v>
      </c>
      <c r="B278" s="8" t="str">
        <f t="shared" si="26"/>
        <v>ГБОУ СОШ №489</v>
      </c>
      <c r="C278" s="19">
        <f>VLOOKUP(B278,Списки!$C$1:$E$38,2,FALSE)</f>
        <v>11489</v>
      </c>
      <c r="D278" s="19" t="str">
        <f>VLOOKUP(B278,Списки!$C$1:$E$38,3,FALSE)</f>
        <v>СОШ</v>
      </c>
      <c r="E278" s="15"/>
      <c r="F278" s="8">
        <f t="shared" si="27"/>
        <v>0</v>
      </c>
      <c r="G278" s="8">
        <f t="shared" si="28"/>
        <v>0</v>
      </c>
      <c r="H278" s="8">
        <f t="shared" si="29"/>
        <v>11489275</v>
      </c>
      <c r="I278" s="32"/>
      <c r="J278" s="32"/>
      <c r="K278" s="33"/>
      <c r="L278" s="32"/>
      <c r="M278" s="33"/>
      <c r="N278" s="32"/>
      <c r="O278" s="32"/>
      <c r="P278" s="32"/>
      <c r="Q278" s="32"/>
      <c r="R278" s="32"/>
      <c r="S278" s="34">
        <f t="shared" si="25"/>
        <v>0</v>
      </c>
    </row>
    <row r="279" spans="1:19" ht="26.25" customHeight="1" x14ac:dyDescent="0.25">
      <c r="A279" s="9" t="str">
        <f t="shared" si="24"/>
        <v>Московский</v>
      </c>
      <c r="B279" s="8" t="str">
        <f t="shared" si="26"/>
        <v>ГБОУ СОШ №489</v>
      </c>
      <c r="C279" s="19">
        <f>VLOOKUP(B279,Списки!$C$1:$E$38,2,FALSE)</f>
        <v>11489</v>
      </c>
      <c r="D279" s="19" t="str">
        <f>VLOOKUP(B279,Списки!$C$1:$E$38,3,FALSE)</f>
        <v>СОШ</v>
      </c>
      <c r="E279" s="15"/>
      <c r="F279" s="8">
        <f t="shared" si="27"/>
        <v>0</v>
      </c>
      <c r="G279" s="8">
        <f t="shared" si="28"/>
        <v>0</v>
      </c>
      <c r="H279" s="8">
        <f t="shared" si="29"/>
        <v>11489276</v>
      </c>
      <c r="I279" s="32"/>
      <c r="J279" s="32"/>
      <c r="K279" s="33"/>
      <c r="L279" s="32"/>
      <c r="M279" s="33"/>
      <c r="N279" s="32"/>
      <c r="O279" s="32"/>
      <c r="P279" s="32"/>
      <c r="Q279" s="32"/>
      <c r="R279" s="32"/>
      <c r="S279" s="34">
        <f t="shared" si="25"/>
        <v>0</v>
      </c>
    </row>
    <row r="280" spans="1:19" ht="26.25" customHeight="1" x14ac:dyDescent="0.25">
      <c r="A280" s="9" t="str">
        <f t="shared" si="24"/>
        <v>Московский</v>
      </c>
      <c r="B280" s="8" t="str">
        <f t="shared" si="26"/>
        <v>ГБОУ СОШ №489</v>
      </c>
      <c r="C280" s="19">
        <f>VLOOKUP(B280,Списки!$C$1:$E$38,2,FALSE)</f>
        <v>11489</v>
      </c>
      <c r="D280" s="19" t="str">
        <f>VLOOKUP(B280,Списки!$C$1:$E$38,3,FALSE)</f>
        <v>СОШ</v>
      </c>
      <c r="E280" s="15"/>
      <c r="F280" s="8">
        <f t="shared" si="27"/>
        <v>0</v>
      </c>
      <c r="G280" s="8">
        <f t="shared" si="28"/>
        <v>0</v>
      </c>
      <c r="H280" s="8">
        <f t="shared" si="29"/>
        <v>11489277</v>
      </c>
      <c r="I280" s="32"/>
      <c r="J280" s="32"/>
      <c r="K280" s="33"/>
      <c r="L280" s="32"/>
      <c r="M280" s="33"/>
      <c r="N280" s="32"/>
      <c r="O280" s="32"/>
      <c r="P280" s="32"/>
      <c r="Q280" s="32"/>
      <c r="R280" s="32"/>
      <c r="S280" s="34">
        <f t="shared" si="25"/>
        <v>0</v>
      </c>
    </row>
    <row r="281" spans="1:19" ht="26.25" customHeight="1" x14ac:dyDescent="0.25">
      <c r="A281" s="9" t="str">
        <f t="shared" si="24"/>
        <v>Московский</v>
      </c>
      <c r="B281" s="8" t="str">
        <f t="shared" si="26"/>
        <v>ГБОУ СОШ №489</v>
      </c>
      <c r="C281" s="19">
        <f>VLOOKUP(B281,Списки!$C$1:$E$38,2,FALSE)</f>
        <v>11489</v>
      </c>
      <c r="D281" s="19" t="str">
        <f>VLOOKUP(B281,Списки!$C$1:$E$38,3,FALSE)</f>
        <v>СОШ</v>
      </c>
      <c r="E281" s="15"/>
      <c r="F281" s="8">
        <f t="shared" si="27"/>
        <v>0</v>
      </c>
      <c r="G281" s="8">
        <f t="shared" si="28"/>
        <v>0</v>
      </c>
      <c r="H281" s="8">
        <f t="shared" si="29"/>
        <v>11489278</v>
      </c>
      <c r="I281" s="32"/>
      <c r="J281" s="32"/>
      <c r="K281" s="33"/>
      <c r="L281" s="32"/>
      <c r="M281" s="33"/>
      <c r="N281" s="32"/>
      <c r="O281" s="32"/>
      <c r="P281" s="32"/>
      <c r="Q281" s="32"/>
      <c r="R281" s="32"/>
      <c r="S281" s="34">
        <f t="shared" si="25"/>
        <v>0</v>
      </c>
    </row>
    <row r="282" spans="1:19" ht="26.25" customHeight="1" x14ac:dyDescent="0.25">
      <c r="A282" s="9" t="str">
        <f t="shared" si="24"/>
        <v>Московский</v>
      </c>
      <c r="B282" s="8" t="str">
        <f t="shared" si="26"/>
        <v>ГБОУ СОШ №489</v>
      </c>
      <c r="C282" s="19">
        <f>VLOOKUP(B282,Списки!$C$1:$E$38,2,FALSE)</f>
        <v>11489</v>
      </c>
      <c r="D282" s="19" t="str">
        <f>VLOOKUP(B282,Списки!$C$1:$E$38,3,FALSE)</f>
        <v>СОШ</v>
      </c>
      <c r="E282" s="15"/>
      <c r="F282" s="8">
        <f t="shared" si="27"/>
        <v>0</v>
      </c>
      <c r="G282" s="8">
        <f t="shared" si="28"/>
        <v>0</v>
      </c>
      <c r="H282" s="8">
        <f t="shared" si="29"/>
        <v>11489279</v>
      </c>
      <c r="I282" s="32"/>
      <c r="J282" s="32"/>
      <c r="K282" s="33"/>
      <c r="L282" s="32"/>
      <c r="M282" s="33"/>
      <c r="N282" s="32"/>
      <c r="O282" s="32"/>
      <c r="P282" s="32"/>
      <c r="Q282" s="32"/>
      <c r="R282" s="32"/>
      <c r="S282" s="34">
        <f t="shared" si="25"/>
        <v>0</v>
      </c>
    </row>
    <row r="283" spans="1:19" ht="26.25" customHeight="1" x14ac:dyDescent="0.25">
      <c r="A283" s="9" t="str">
        <f t="shared" si="24"/>
        <v>Московский</v>
      </c>
      <c r="B283" s="8" t="str">
        <f t="shared" si="26"/>
        <v>ГБОУ СОШ №489</v>
      </c>
      <c r="C283" s="19">
        <f>VLOOKUP(B283,Списки!$C$1:$E$38,2,FALSE)</f>
        <v>11489</v>
      </c>
      <c r="D283" s="19" t="str">
        <f>VLOOKUP(B283,Списки!$C$1:$E$38,3,FALSE)</f>
        <v>СОШ</v>
      </c>
      <c r="E283" s="15"/>
      <c r="F283" s="8">
        <f t="shared" si="27"/>
        <v>0</v>
      </c>
      <c r="G283" s="8">
        <f t="shared" si="28"/>
        <v>0</v>
      </c>
      <c r="H283" s="8">
        <f t="shared" si="29"/>
        <v>11489280</v>
      </c>
      <c r="I283" s="32"/>
      <c r="J283" s="32"/>
      <c r="K283" s="33"/>
      <c r="L283" s="32"/>
      <c r="M283" s="33"/>
      <c r="N283" s="32"/>
      <c r="O283" s="32"/>
      <c r="P283" s="32"/>
      <c r="Q283" s="32"/>
      <c r="R283" s="32"/>
      <c r="S283" s="34">
        <f t="shared" si="25"/>
        <v>0</v>
      </c>
    </row>
    <row r="284" spans="1:19" ht="26.25" customHeight="1" x14ac:dyDescent="0.25">
      <c r="A284" s="9" t="str">
        <f t="shared" si="24"/>
        <v>Московский</v>
      </c>
      <c r="B284" s="8" t="str">
        <f t="shared" si="26"/>
        <v>ГБОУ СОШ №489</v>
      </c>
      <c r="C284" s="19">
        <f>VLOOKUP(B284,Списки!$C$1:$E$38,2,FALSE)</f>
        <v>11489</v>
      </c>
      <c r="D284" s="19" t="str">
        <f>VLOOKUP(B284,Списки!$C$1:$E$38,3,FALSE)</f>
        <v>СОШ</v>
      </c>
      <c r="E284" s="15"/>
      <c r="F284" s="8">
        <f t="shared" si="27"/>
        <v>0</v>
      </c>
      <c r="G284" s="8">
        <f t="shared" si="28"/>
        <v>0</v>
      </c>
      <c r="H284" s="8">
        <f t="shared" si="29"/>
        <v>11489281</v>
      </c>
      <c r="I284" s="32"/>
      <c r="J284" s="32"/>
      <c r="K284" s="33"/>
      <c r="L284" s="32"/>
      <c r="M284" s="33"/>
      <c r="N284" s="32"/>
      <c r="O284" s="32"/>
      <c r="P284" s="32"/>
      <c r="Q284" s="32"/>
      <c r="R284" s="32"/>
      <c r="S284" s="34">
        <f t="shared" si="25"/>
        <v>0</v>
      </c>
    </row>
    <row r="285" spans="1:19" ht="26.25" customHeight="1" x14ac:dyDescent="0.25">
      <c r="A285" s="9" t="str">
        <f t="shared" si="24"/>
        <v>Московский</v>
      </c>
      <c r="B285" s="8" t="str">
        <f t="shared" si="26"/>
        <v>ГБОУ СОШ №489</v>
      </c>
      <c r="C285" s="19">
        <f>VLOOKUP(B285,Списки!$C$1:$E$38,2,FALSE)</f>
        <v>11489</v>
      </c>
      <c r="D285" s="19" t="str">
        <f>VLOOKUP(B285,Списки!$C$1:$E$38,3,FALSE)</f>
        <v>СОШ</v>
      </c>
      <c r="E285" s="15"/>
      <c r="F285" s="8">
        <f t="shared" si="27"/>
        <v>0</v>
      </c>
      <c r="G285" s="8">
        <f t="shared" si="28"/>
        <v>0</v>
      </c>
      <c r="H285" s="8">
        <f t="shared" si="29"/>
        <v>11489282</v>
      </c>
      <c r="I285" s="32"/>
      <c r="J285" s="32"/>
      <c r="K285" s="33"/>
      <c r="L285" s="32"/>
      <c r="M285" s="33"/>
      <c r="N285" s="32"/>
      <c r="O285" s="32"/>
      <c r="P285" s="32"/>
      <c r="Q285" s="32"/>
      <c r="R285" s="32"/>
      <c r="S285" s="34">
        <f t="shared" si="25"/>
        <v>0</v>
      </c>
    </row>
    <row r="286" spans="1:19" ht="26.25" customHeight="1" x14ac:dyDescent="0.25">
      <c r="A286" s="9" t="str">
        <f t="shared" si="24"/>
        <v>Московский</v>
      </c>
      <c r="B286" s="8" t="str">
        <f t="shared" si="26"/>
        <v>ГБОУ СОШ №489</v>
      </c>
      <c r="C286" s="19">
        <f>VLOOKUP(B286,Списки!$C$1:$E$38,2,FALSE)</f>
        <v>11489</v>
      </c>
      <c r="D286" s="19" t="str">
        <f>VLOOKUP(B286,Списки!$C$1:$E$38,3,FALSE)</f>
        <v>СОШ</v>
      </c>
      <c r="E286" s="15"/>
      <c r="F286" s="8">
        <f t="shared" si="27"/>
        <v>0</v>
      </c>
      <c r="G286" s="8">
        <f t="shared" si="28"/>
        <v>0</v>
      </c>
      <c r="H286" s="8">
        <f t="shared" si="29"/>
        <v>11489283</v>
      </c>
      <c r="I286" s="32"/>
      <c r="J286" s="32"/>
      <c r="K286" s="33"/>
      <c r="L286" s="32"/>
      <c r="M286" s="33"/>
      <c r="N286" s="32"/>
      <c r="O286" s="32"/>
      <c r="P286" s="32"/>
      <c r="Q286" s="32"/>
      <c r="R286" s="32"/>
      <c r="S286" s="34">
        <f t="shared" si="25"/>
        <v>0</v>
      </c>
    </row>
    <row r="287" spans="1:19" ht="26.25" customHeight="1" x14ac:dyDescent="0.25">
      <c r="A287" s="9" t="str">
        <f t="shared" si="24"/>
        <v>Московский</v>
      </c>
      <c r="B287" s="8" t="str">
        <f t="shared" si="26"/>
        <v>ГБОУ СОШ №489</v>
      </c>
      <c r="C287" s="19">
        <f>VLOOKUP(B287,Списки!$C$1:$E$38,2,FALSE)</f>
        <v>11489</v>
      </c>
      <c r="D287" s="19" t="str">
        <f>VLOOKUP(B287,Списки!$C$1:$E$38,3,FALSE)</f>
        <v>СОШ</v>
      </c>
      <c r="E287" s="15"/>
      <c r="F287" s="8">
        <f t="shared" si="27"/>
        <v>0</v>
      </c>
      <c r="G287" s="8">
        <f t="shared" si="28"/>
        <v>0</v>
      </c>
      <c r="H287" s="8">
        <f t="shared" si="29"/>
        <v>11489284</v>
      </c>
      <c r="I287" s="32"/>
      <c r="J287" s="32"/>
      <c r="K287" s="33"/>
      <c r="L287" s="32"/>
      <c r="M287" s="33"/>
      <c r="N287" s="32"/>
      <c r="O287" s="32"/>
      <c r="P287" s="32"/>
      <c r="Q287" s="32"/>
      <c r="R287" s="32"/>
      <c r="S287" s="34">
        <f t="shared" si="25"/>
        <v>0</v>
      </c>
    </row>
    <row r="288" spans="1:19" ht="26.25" customHeight="1" x14ac:dyDescent="0.25">
      <c r="A288" s="9" t="str">
        <f t="shared" si="24"/>
        <v>Московский</v>
      </c>
      <c r="B288" s="8" t="str">
        <f t="shared" si="26"/>
        <v>ГБОУ СОШ №489</v>
      </c>
      <c r="C288" s="19">
        <f>VLOOKUP(B288,Списки!$C$1:$E$38,2,FALSE)</f>
        <v>11489</v>
      </c>
      <c r="D288" s="19" t="str">
        <f>VLOOKUP(B288,Списки!$C$1:$E$38,3,FALSE)</f>
        <v>СОШ</v>
      </c>
      <c r="E288" s="15"/>
      <c r="F288" s="8">
        <f t="shared" si="27"/>
        <v>0</v>
      </c>
      <c r="G288" s="8">
        <f t="shared" si="28"/>
        <v>0</v>
      </c>
      <c r="H288" s="8">
        <f t="shared" si="29"/>
        <v>11489285</v>
      </c>
      <c r="I288" s="32"/>
      <c r="J288" s="32"/>
      <c r="K288" s="33"/>
      <c r="L288" s="32"/>
      <c r="M288" s="33"/>
      <c r="N288" s="32"/>
      <c r="O288" s="32"/>
      <c r="P288" s="32"/>
      <c r="Q288" s="32"/>
      <c r="R288" s="32"/>
      <c r="S288" s="34">
        <f t="shared" si="25"/>
        <v>0</v>
      </c>
    </row>
    <row r="289" spans="1:19" ht="26.25" customHeight="1" x14ac:dyDescent="0.25">
      <c r="A289" s="9" t="str">
        <f t="shared" si="24"/>
        <v>Московский</v>
      </c>
      <c r="B289" s="8" t="str">
        <f t="shared" si="26"/>
        <v>ГБОУ СОШ №489</v>
      </c>
      <c r="C289" s="19">
        <f>VLOOKUP(B289,Списки!$C$1:$E$38,2,FALSE)</f>
        <v>11489</v>
      </c>
      <c r="D289" s="19" t="str">
        <f>VLOOKUP(B289,Списки!$C$1:$E$38,3,FALSE)</f>
        <v>СОШ</v>
      </c>
      <c r="E289" s="15"/>
      <c r="F289" s="8">
        <f t="shared" si="27"/>
        <v>0</v>
      </c>
      <c r="G289" s="8">
        <f t="shared" si="28"/>
        <v>0</v>
      </c>
      <c r="H289" s="8">
        <f t="shared" si="29"/>
        <v>11489286</v>
      </c>
      <c r="I289" s="32"/>
      <c r="J289" s="32"/>
      <c r="K289" s="33"/>
      <c r="L289" s="32"/>
      <c r="M289" s="33"/>
      <c r="N289" s="32"/>
      <c r="O289" s="32"/>
      <c r="P289" s="32"/>
      <c r="Q289" s="32"/>
      <c r="R289" s="32"/>
      <c r="S289" s="34">
        <f t="shared" si="25"/>
        <v>0</v>
      </c>
    </row>
    <row r="290" spans="1:19" ht="26.25" customHeight="1" x14ac:dyDescent="0.25">
      <c r="A290" s="9" t="str">
        <f t="shared" si="24"/>
        <v>Московский</v>
      </c>
      <c r="B290" s="8" t="str">
        <f t="shared" si="26"/>
        <v>ГБОУ СОШ №489</v>
      </c>
      <c r="C290" s="19">
        <f>VLOOKUP(B290,Списки!$C$1:$E$38,2,FALSE)</f>
        <v>11489</v>
      </c>
      <c r="D290" s="19" t="str">
        <f>VLOOKUP(B290,Списки!$C$1:$E$38,3,FALSE)</f>
        <v>СОШ</v>
      </c>
      <c r="E290" s="15"/>
      <c r="F290" s="8">
        <f t="shared" si="27"/>
        <v>0</v>
      </c>
      <c r="G290" s="8">
        <f t="shared" si="28"/>
        <v>0</v>
      </c>
      <c r="H290" s="8">
        <f t="shared" si="29"/>
        <v>11489287</v>
      </c>
      <c r="I290" s="32"/>
      <c r="J290" s="32"/>
      <c r="K290" s="33"/>
      <c r="L290" s="32"/>
      <c r="M290" s="33"/>
      <c r="N290" s="32"/>
      <c r="O290" s="32"/>
      <c r="P290" s="32"/>
      <c r="Q290" s="32"/>
      <c r="R290" s="32"/>
      <c r="S290" s="34">
        <f t="shared" si="25"/>
        <v>0</v>
      </c>
    </row>
    <row r="291" spans="1:19" ht="26.25" customHeight="1" x14ac:dyDescent="0.25">
      <c r="A291" s="9" t="str">
        <f t="shared" si="24"/>
        <v>Московский</v>
      </c>
      <c r="B291" s="8" t="str">
        <f t="shared" si="26"/>
        <v>ГБОУ СОШ №489</v>
      </c>
      <c r="C291" s="19">
        <f>VLOOKUP(B291,Списки!$C$1:$E$38,2,FALSE)</f>
        <v>11489</v>
      </c>
      <c r="D291" s="19" t="str">
        <f>VLOOKUP(B291,Списки!$C$1:$E$38,3,FALSE)</f>
        <v>СОШ</v>
      </c>
      <c r="E291" s="15"/>
      <c r="F291" s="8">
        <f t="shared" si="27"/>
        <v>0</v>
      </c>
      <c r="G291" s="8">
        <f t="shared" si="28"/>
        <v>0</v>
      </c>
      <c r="H291" s="8">
        <f t="shared" si="29"/>
        <v>11489288</v>
      </c>
      <c r="I291" s="32"/>
      <c r="J291" s="32"/>
      <c r="K291" s="33"/>
      <c r="L291" s="32"/>
      <c r="M291" s="33"/>
      <c r="N291" s="32"/>
      <c r="O291" s="32"/>
      <c r="P291" s="32"/>
      <c r="Q291" s="32"/>
      <c r="R291" s="32"/>
      <c r="S291" s="34">
        <f t="shared" si="25"/>
        <v>0</v>
      </c>
    </row>
    <row r="292" spans="1:19" ht="26.25" customHeight="1" x14ac:dyDescent="0.25">
      <c r="A292" s="9" t="str">
        <f t="shared" si="24"/>
        <v>Московский</v>
      </c>
      <c r="B292" s="8" t="str">
        <f t="shared" si="26"/>
        <v>ГБОУ СОШ №489</v>
      </c>
      <c r="C292" s="19">
        <f>VLOOKUP(B292,Списки!$C$1:$E$38,2,FALSE)</f>
        <v>11489</v>
      </c>
      <c r="D292" s="19" t="str">
        <f>VLOOKUP(B292,Списки!$C$1:$E$38,3,FALSE)</f>
        <v>СОШ</v>
      </c>
      <c r="E292" s="15"/>
      <c r="F292" s="8">
        <f t="shared" si="27"/>
        <v>0</v>
      </c>
      <c r="G292" s="8">
        <f t="shared" si="28"/>
        <v>0</v>
      </c>
      <c r="H292" s="8">
        <f t="shared" si="29"/>
        <v>11489289</v>
      </c>
      <c r="I292" s="32"/>
      <c r="J292" s="32"/>
      <c r="K292" s="33"/>
      <c r="L292" s="32"/>
      <c r="M292" s="33"/>
      <c r="N292" s="32"/>
      <c r="O292" s="32"/>
      <c r="P292" s="32"/>
      <c r="Q292" s="32"/>
      <c r="R292" s="32"/>
      <c r="S292" s="34">
        <f t="shared" si="25"/>
        <v>0</v>
      </c>
    </row>
    <row r="6809" spans="1:1" ht="26.25" customHeight="1" x14ac:dyDescent="0.25">
      <c r="A6809" s="5"/>
    </row>
    <row r="9460" spans="1:1" ht="26.25" customHeight="1" x14ac:dyDescent="0.25">
      <c r="A9460" s="5"/>
    </row>
    <row r="10077" spans="1:19" s="6" customFormat="1" ht="26.25" customHeight="1" x14ac:dyDescent="0.25">
      <c r="A10077" s="4"/>
      <c r="B10077" s="4"/>
      <c r="C10077" s="4"/>
      <c r="D10077" s="4"/>
      <c r="E10077" s="4"/>
      <c r="F10077" s="4"/>
      <c r="G10077" s="4"/>
      <c r="H10077" s="4"/>
      <c r="I10077" s="26"/>
      <c r="J10077" s="26"/>
      <c r="K10077" s="26"/>
      <c r="L10077" s="26"/>
      <c r="M10077" s="26"/>
      <c r="N10077" s="26"/>
      <c r="O10077" s="26"/>
      <c r="P10077" s="26"/>
      <c r="Q10077" s="26"/>
      <c r="R10077" s="26"/>
      <c r="S10077" s="26"/>
    </row>
    <row r="10078" spans="1:19" s="6" customFormat="1" ht="26.25" customHeight="1" x14ac:dyDescent="0.25">
      <c r="A10078" s="4"/>
      <c r="B10078" s="4"/>
      <c r="C10078" s="4"/>
      <c r="D10078" s="4"/>
      <c r="E10078" s="4"/>
      <c r="F10078" s="4"/>
      <c r="G10078" s="4"/>
      <c r="H10078" s="4"/>
      <c r="I10078" s="26"/>
      <c r="J10078" s="26"/>
      <c r="K10078" s="26"/>
      <c r="L10078" s="26"/>
      <c r="M10078" s="26"/>
      <c r="N10078" s="26"/>
      <c r="O10078" s="26"/>
      <c r="P10078" s="26"/>
      <c r="Q10078" s="26"/>
      <c r="R10078" s="26"/>
      <c r="S10078" s="26"/>
    </row>
    <row r="10079" spans="1:19" s="6" customFormat="1" ht="26.25" customHeight="1" x14ac:dyDescent="0.25">
      <c r="A10079" s="4"/>
      <c r="B10079" s="4"/>
      <c r="C10079" s="4"/>
      <c r="D10079" s="4"/>
      <c r="E10079" s="4"/>
      <c r="F10079" s="4"/>
      <c r="G10079" s="4"/>
      <c r="H10079" s="4"/>
      <c r="I10079" s="26"/>
      <c r="J10079" s="26"/>
      <c r="K10079" s="26"/>
      <c r="L10079" s="26"/>
      <c r="M10079" s="26"/>
      <c r="N10079" s="26"/>
      <c r="O10079" s="26"/>
      <c r="P10079" s="26"/>
      <c r="Q10079" s="26"/>
      <c r="R10079" s="26"/>
      <c r="S10079" s="26"/>
    </row>
    <row r="10080" spans="1:19" s="6" customFormat="1" ht="26.25" customHeight="1" x14ac:dyDescent="0.25">
      <c r="A10080" s="4"/>
      <c r="B10080" s="4"/>
      <c r="C10080" s="4"/>
      <c r="D10080" s="4"/>
      <c r="E10080" s="4"/>
      <c r="F10080" s="4"/>
      <c r="G10080" s="4"/>
      <c r="H10080" s="4"/>
      <c r="I10080" s="26"/>
      <c r="J10080" s="26"/>
      <c r="K10080" s="26"/>
      <c r="L10080" s="26"/>
      <c r="M10080" s="26"/>
      <c r="N10080" s="26"/>
      <c r="O10080" s="26"/>
      <c r="P10080" s="26"/>
      <c r="Q10080" s="26"/>
      <c r="R10080" s="26"/>
      <c r="S10080" s="26"/>
    </row>
    <row r="10081" spans="1:19" s="6" customFormat="1" ht="26.25" customHeight="1" x14ac:dyDescent="0.25">
      <c r="A10081" s="4"/>
      <c r="B10081" s="4"/>
      <c r="C10081" s="4"/>
      <c r="D10081" s="4"/>
      <c r="E10081" s="4"/>
      <c r="F10081" s="4"/>
      <c r="G10081" s="4"/>
      <c r="H10081" s="4"/>
      <c r="I10081" s="26"/>
      <c r="J10081" s="26"/>
      <c r="K10081" s="26"/>
      <c r="L10081" s="26"/>
      <c r="M10081" s="26"/>
      <c r="N10081" s="26"/>
      <c r="O10081" s="26"/>
      <c r="P10081" s="26"/>
      <c r="Q10081" s="26"/>
      <c r="R10081" s="26"/>
      <c r="S10081" s="26"/>
    </row>
    <row r="10206" spans="1:8" ht="26.25" customHeight="1" x14ac:dyDescent="0.25">
      <c r="A10206" s="6"/>
    </row>
    <row r="10207" spans="1:8" ht="26.25" customHeight="1" x14ac:dyDescent="0.25">
      <c r="A10207" s="6"/>
      <c r="B10207" s="6"/>
      <c r="C10207" s="6"/>
      <c r="D10207" s="6"/>
      <c r="E10207" s="6"/>
      <c r="F10207" s="6"/>
      <c r="G10207" s="6"/>
      <c r="H10207" s="6"/>
    </row>
    <row r="10208" spans="1:8" ht="26.25" customHeight="1" x14ac:dyDescent="0.25">
      <c r="A10208" s="6"/>
      <c r="B10208" s="6"/>
      <c r="C10208" s="6"/>
      <c r="D10208" s="6"/>
      <c r="E10208" s="6"/>
      <c r="F10208" s="6"/>
      <c r="G10208" s="6"/>
      <c r="H10208" s="6"/>
    </row>
    <row r="10209" spans="1:8" ht="26.25" customHeight="1" x14ac:dyDescent="0.25">
      <c r="A10209" s="6"/>
      <c r="B10209" s="6"/>
      <c r="C10209" s="6"/>
      <c r="D10209" s="6"/>
      <c r="E10209" s="6"/>
      <c r="F10209" s="6"/>
      <c r="G10209" s="6"/>
      <c r="H10209" s="6"/>
    </row>
    <row r="10210" spans="1:8" ht="26.25" customHeight="1" x14ac:dyDescent="0.25">
      <c r="A10210" s="6"/>
      <c r="B10210" s="6"/>
      <c r="C10210" s="6"/>
      <c r="D10210" s="6"/>
      <c r="E10210" s="6"/>
      <c r="F10210" s="6"/>
      <c r="G10210" s="6"/>
      <c r="H10210" s="6"/>
    </row>
    <row r="10211" spans="1:8" ht="26.25" customHeight="1" x14ac:dyDescent="0.25">
      <c r="B10211" s="6"/>
      <c r="C10211" s="6"/>
      <c r="D10211" s="6"/>
      <c r="E10211" s="6"/>
      <c r="F10211" s="6"/>
      <c r="G10211" s="6"/>
      <c r="H10211" s="6"/>
    </row>
    <row r="10960" spans="1:19" s="6" customFormat="1" ht="26.25" customHeight="1" x14ac:dyDescent="0.25">
      <c r="A10960" s="4"/>
      <c r="B10960" s="4"/>
      <c r="C10960" s="4"/>
      <c r="D10960" s="4"/>
      <c r="E10960" s="4"/>
      <c r="F10960" s="4"/>
      <c r="G10960" s="4"/>
      <c r="H10960" s="4"/>
      <c r="I10960" s="26"/>
      <c r="J10960" s="26"/>
      <c r="K10960" s="26"/>
      <c r="L10960" s="26"/>
      <c r="M10960" s="26"/>
      <c r="N10960" s="26"/>
      <c r="O10960" s="26"/>
      <c r="P10960" s="26"/>
      <c r="Q10960" s="26"/>
      <c r="R10960" s="26"/>
      <c r="S10960" s="26"/>
    </row>
    <row r="11089" spans="1:8" ht="26.25" customHeight="1" x14ac:dyDescent="0.25">
      <c r="A11089" s="6"/>
    </row>
    <row r="11090" spans="1:8" ht="26.25" customHeight="1" x14ac:dyDescent="0.25">
      <c r="B11090" s="6"/>
      <c r="C11090" s="6"/>
      <c r="D11090" s="6"/>
      <c r="E11090" s="6"/>
      <c r="F11090" s="6"/>
      <c r="G11090" s="6"/>
      <c r="H11090" s="6"/>
    </row>
    <row r="14236" spans="2:2" ht="26.25" customHeight="1" x14ac:dyDescent="0.25">
      <c r="B14236" s="5"/>
    </row>
    <row r="14360" ht="60" customHeight="1" x14ac:dyDescent="0.25"/>
    <row r="15365" spans="6:8" ht="26.25" customHeight="1" x14ac:dyDescent="0.25">
      <c r="F15365" s="1"/>
      <c r="G15365" s="1"/>
      <c r="H15365" s="1"/>
    </row>
    <row r="15366" spans="6:8" ht="26.25" customHeight="1" x14ac:dyDescent="0.25">
      <c r="F15366" s="1"/>
      <c r="G15366" s="1"/>
      <c r="H15366" s="1"/>
    </row>
    <row r="15367" spans="6:8" ht="26.25" customHeight="1" x14ac:dyDescent="0.25">
      <c r="F15367" s="1"/>
      <c r="G15367" s="1"/>
      <c r="H15367" s="1"/>
    </row>
    <row r="15368" spans="6:8" ht="26.25" customHeight="1" x14ac:dyDescent="0.25">
      <c r="F15368" s="1"/>
      <c r="G15368" s="1"/>
      <c r="H15368" s="1"/>
    </row>
    <row r="15369" spans="6:8" ht="26.25" customHeight="1" x14ac:dyDescent="0.25">
      <c r="F15369" s="1"/>
      <c r="G15369" s="1"/>
      <c r="H15369" s="1"/>
    </row>
    <row r="15370" spans="6:8" ht="26.25" customHeight="1" x14ac:dyDescent="0.25">
      <c r="F15370" s="1"/>
      <c r="G15370" s="1"/>
      <c r="H15370" s="1"/>
    </row>
    <row r="15371" spans="6:8" ht="26.25" customHeight="1" x14ac:dyDescent="0.25">
      <c r="F15371" s="1"/>
      <c r="G15371" s="1"/>
      <c r="H15371" s="1"/>
    </row>
    <row r="15372" spans="6:8" ht="26.25" customHeight="1" x14ac:dyDescent="0.25">
      <c r="F15372" s="1"/>
      <c r="G15372" s="1"/>
      <c r="H15372" s="1"/>
    </row>
    <row r="15373" spans="6:8" ht="26.25" customHeight="1" x14ac:dyDescent="0.25">
      <c r="F15373" s="1"/>
      <c r="G15373" s="1"/>
      <c r="H15373" s="1"/>
    </row>
    <row r="15374" spans="6:8" ht="26.25" customHeight="1" x14ac:dyDescent="0.25">
      <c r="F15374" s="1"/>
      <c r="G15374" s="1"/>
      <c r="H15374" s="1"/>
    </row>
    <row r="15375" spans="6:8" ht="26.25" customHeight="1" x14ac:dyDescent="0.25">
      <c r="F15375" s="1"/>
      <c r="G15375" s="1"/>
      <c r="H15375" s="1"/>
    </row>
    <row r="15376" spans="6:8" ht="26.25" customHeight="1" x14ac:dyDescent="0.25">
      <c r="F15376" s="1"/>
      <c r="G15376" s="1"/>
      <c r="H15376" s="1"/>
    </row>
    <row r="15377" spans="6:8" ht="26.25" customHeight="1" x14ac:dyDescent="0.25">
      <c r="F15377" s="1"/>
      <c r="G15377" s="1"/>
      <c r="H15377" s="1"/>
    </row>
    <row r="15378" spans="6:8" ht="26.25" customHeight="1" x14ac:dyDescent="0.25">
      <c r="F15378" s="1"/>
      <c r="G15378" s="1"/>
      <c r="H15378" s="1"/>
    </row>
    <row r="15379" spans="6:8" ht="26.25" customHeight="1" x14ac:dyDescent="0.25">
      <c r="F15379" s="1"/>
      <c r="G15379" s="1"/>
      <c r="H15379" s="1"/>
    </row>
    <row r="15380" spans="6:8" ht="26.25" customHeight="1" x14ac:dyDescent="0.25">
      <c r="F15380" s="1"/>
      <c r="G15380" s="1"/>
      <c r="H15380" s="1"/>
    </row>
    <row r="15381" spans="6:8" ht="26.25" customHeight="1" x14ac:dyDescent="0.25">
      <c r="F15381" s="1"/>
      <c r="G15381" s="1"/>
      <c r="H15381" s="1"/>
    </row>
    <row r="15382" spans="6:8" ht="26.25" customHeight="1" x14ac:dyDescent="0.25">
      <c r="F15382" s="1"/>
      <c r="G15382" s="1"/>
      <c r="H15382" s="1"/>
    </row>
    <row r="15383" spans="6:8" ht="26.25" customHeight="1" x14ac:dyDescent="0.25">
      <c r="F15383" s="1"/>
      <c r="G15383" s="1"/>
      <c r="H15383" s="1"/>
    </row>
    <row r="15384" spans="6:8" ht="26.25" customHeight="1" x14ac:dyDescent="0.25">
      <c r="F15384" s="1"/>
      <c r="G15384" s="1"/>
      <c r="H15384" s="1"/>
    </row>
    <row r="15385" spans="6:8" ht="26.25" customHeight="1" x14ac:dyDescent="0.25">
      <c r="F15385" s="1"/>
      <c r="G15385" s="1"/>
      <c r="H15385" s="1"/>
    </row>
    <row r="15386" spans="6:8" ht="26.25" customHeight="1" x14ac:dyDescent="0.25">
      <c r="F15386" s="1"/>
      <c r="G15386" s="1"/>
      <c r="H15386" s="1"/>
    </row>
    <row r="15387" spans="6:8" ht="26.25" customHeight="1" x14ac:dyDescent="0.25">
      <c r="F15387" s="1"/>
      <c r="G15387" s="1"/>
      <c r="H15387" s="1"/>
    </row>
    <row r="15388" spans="6:8" ht="26.25" customHeight="1" x14ac:dyDescent="0.25">
      <c r="F15388" s="1"/>
      <c r="G15388" s="1"/>
      <c r="H15388" s="1"/>
    </row>
    <row r="15389" spans="6:8" ht="26.25" customHeight="1" x14ac:dyDescent="0.25">
      <c r="F15389" s="1"/>
      <c r="G15389" s="1"/>
      <c r="H15389" s="1"/>
    </row>
    <row r="15390" spans="6:8" ht="26.25" customHeight="1" x14ac:dyDescent="0.25">
      <c r="F15390" s="1"/>
      <c r="G15390" s="1"/>
      <c r="H15390" s="1"/>
    </row>
    <row r="15391" spans="6:8" ht="26.25" customHeight="1" x14ac:dyDescent="0.25">
      <c r="F15391" s="1"/>
      <c r="G15391" s="1"/>
      <c r="H15391" s="1"/>
    </row>
    <row r="15392" spans="6:8" ht="26.25" customHeight="1" x14ac:dyDescent="0.25">
      <c r="F15392" s="1"/>
      <c r="G15392" s="1"/>
      <c r="H15392" s="1"/>
    </row>
    <row r="15393" spans="6:8" ht="26.25" customHeight="1" x14ac:dyDescent="0.25">
      <c r="F15393" s="1"/>
      <c r="G15393" s="1"/>
      <c r="H15393" s="1"/>
    </row>
    <row r="15394" spans="6:8" ht="26.25" customHeight="1" x14ac:dyDescent="0.25">
      <c r="F15394" s="1"/>
      <c r="G15394" s="1"/>
      <c r="H15394" s="1"/>
    </row>
    <row r="15395" spans="6:8" ht="26.25" customHeight="1" x14ac:dyDescent="0.25">
      <c r="F15395" s="1"/>
      <c r="G15395" s="1"/>
      <c r="H15395" s="1"/>
    </row>
    <row r="15396" spans="6:8" ht="26.25" customHeight="1" x14ac:dyDescent="0.25">
      <c r="F15396" s="1"/>
      <c r="G15396" s="1"/>
      <c r="H15396" s="1"/>
    </row>
    <row r="15397" spans="6:8" ht="26.25" customHeight="1" x14ac:dyDescent="0.25">
      <c r="F15397" s="1"/>
      <c r="G15397" s="1"/>
      <c r="H15397" s="1"/>
    </row>
    <row r="15398" spans="6:8" ht="26.25" customHeight="1" x14ac:dyDescent="0.25">
      <c r="F15398" s="1"/>
      <c r="G15398" s="1"/>
      <c r="H15398" s="1"/>
    </row>
    <row r="15399" spans="6:8" ht="26.25" customHeight="1" x14ac:dyDescent="0.25">
      <c r="F15399" s="1"/>
      <c r="G15399" s="1"/>
      <c r="H15399" s="1"/>
    </row>
    <row r="15400" spans="6:8" ht="26.25" customHeight="1" x14ac:dyDescent="0.25">
      <c r="F15400" s="1"/>
      <c r="G15400" s="1"/>
      <c r="H15400" s="1"/>
    </row>
    <row r="15401" spans="6:8" ht="26.25" customHeight="1" x14ac:dyDescent="0.25">
      <c r="F15401" s="1"/>
      <c r="G15401" s="1"/>
      <c r="H15401" s="1"/>
    </row>
    <row r="15402" spans="6:8" ht="26.25" customHeight="1" x14ac:dyDescent="0.25">
      <c r="F15402" s="1"/>
      <c r="G15402" s="1"/>
      <c r="H15402" s="1"/>
    </row>
    <row r="15403" spans="6:8" ht="26.25" customHeight="1" x14ac:dyDescent="0.25">
      <c r="F15403" s="1"/>
      <c r="G15403" s="1"/>
      <c r="H15403" s="1"/>
    </row>
    <row r="15404" spans="6:8" ht="26.25" customHeight="1" x14ac:dyDescent="0.25">
      <c r="F15404" s="1"/>
      <c r="G15404" s="1"/>
      <c r="H15404" s="1"/>
    </row>
    <row r="15405" spans="6:8" ht="26.25" customHeight="1" x14ac:dyDescent="0.25">
      <c r="F15405" s="1"/>
      <c r="G15405" s="1"/>
      <c r="H15405" s="1"/>
    </row>
    <row r="15406" spans="6:8" ht="26.25" customHeight="1" x14ac:dyDescent="0.25">
      <c r="F15406" s="1"/>
      <c r="G15406" s="1"/>
      <c r="H15406" s="1"/>
    </row>
    <row r="15407" spans="6:8" ht="26.25" customHeight="1" x14ac:dyDescent="0.25">
      <c r="F15407" s="1"/>
      <c r="G15407" s="1"/>
      <c r="H15407" s="1"/>
    </row>
    <row r="15408" spans="6:8" ht="26.25" customHeight="1" x14ac:dyDescent="0.25">
      <c r="F15408" s="1"/>
      <c r="G15408" s="1"/>
      <c r="H15408" s="1"/>
    </row>
    <row r="15409" spans="6:8" ht="26.25" customHeight="1" x14ac:dyDescent="0.25">
      <c r="F15409" s="1"/>
      <c r="G15409" s="1"/>
      <c r="H15409" s="1"/>
    </row>
    <row r="15410" spans="6:8" ht="26.25" customHeight="1" x14ac:dyDescent="0.25">
      <c r="F15410" s="1"/>
      <c r="G15410" s="1"/>
      <c r="H15410" s="1"/>
    </row>
    <row r="15411" spans="6:8" ht="26.25" customHeight="1" x14ac:dyDescent="0.25">
      <c r="F15411" s="1"/>
      <c r="G15411" s="1"/>
      <c r="H15411" s="1"/>
    </row>
    <row r="15412" spans="6:8" ht="26.25" customHeight="1" x14ac:dyDescent="0.25">
      <c r="F15412" s="1"/>
      <c r="G15412" s="1"/>
      <c r="H15412" s="1"/>
    </row>
    <row r="15413" spans="6:8" ht="26.25" customHeight="1" x14ac:dyDescent="0.25">
      <c r="F15413" s="1"/>
      <c r="G15413" s="1"/>
      <c r="H15413" s="1"/>
    </row>
    <row r="15414" spans="6:8" ht="26.25" customHeight="1" x14ac:dyDescent="0.25">
      <c r="F15414" s="1"/>
      <c r="G15414" s="1"/>
      <c r="H15414" s="1"/>
    </row>
    <row r="15415" spans="6:8" ht="26.25" customHeight="1" x14ac:dyDescent="0.25">
      <c r="F15415" s="1"/>
      <c r="G15415" s="1"/>
      <c r="H15415" s="1"/>
    </row>
    <row r="15416" spans="6:8" ht="26.25" customHeight="1" x14ac:dyDescent="0.25">
      <c r="F15416" s="1"/>
      <c r="G15416" s="1"/>
      <c r="H15416" s="1"/>
    </row>
    <row r="20457" ht="131.25" customHeight="1" x14ac:dyDescent="0.25"/>
    <row r="22265" ht="37.5" customHeight="1" x14ac:dyDescent="0.25"/>
    <row r="23040" ht="48" customHeight="1" x14ac:dyDescent="0.25"/>
    <row r="24890" spans="2:2" ht="26.25" customHeight="1" x14ac:dyDescent="0.25">
      <c r="B24890" s="5"/>
    </row>
    <row r="30162" spans="1:1" ht="26.25" customHeight="1" x14ac:dyDescent="0.25">
      <c r="A30162" s="5"/>
    </row>
    <row r="30163" spans="1:1" ht="26.25" customHeight="1" x14ac:dyDescent="0.25">
      <c r="A30163" s="5"/>
    </row>
    <row r="30182" spans="1:1" ht="26.25" customHeight="1" x14ac:dyDescent="0.25">
      <c r="A30182" s="5"/>
    </row>
    <row r="30362" spans="1:1" ht="26.25" customHeight="1" x14ac:dyDescent="0.25">
      <c r="A30362" s="5"/>
    </row>
    <row r="30699" spans="1:1" ht="26.25" customHeight="1" x14ac:dyDescent="0.25">
      <c r="A30699" s="5"/>
    </row>
  </sheetData>
  <sheetProtection selectLockedCells="1"/>
  <mergeCells count="10">
    <mergeCell ref="A2:A3"/>
    <mergeCell ref="B2:B3"/>
    <mergeCell ref="C2:C3"/>
    <mergeCell ref="E2:E3"/>
    <mergeCell ref="I1:S1"/>
    <mergeCell ref="F2:F3"/>
    <mergeCell ref="A1:H1"/>
    <mergeCell ref="G2:G3"/>
    <mergeCell ref="H2:H3"/>
    <mergeCell ref="D2:D3"/>
  </mergeCells>
  <dataValidations count="8">
    <dataValidation type="list" allowBlank="1" showInputMessage="1" showErrorMessage="1" sqref="B4">
      <formula1>название</formula1>
    </dataValidation>
    <dataValidation type="list" allowBlank="1" showInputMessage="1" showErrorMessage="1" error="Не может быть больше 2" sqref="I4:J292 P4:P292">
      <formula1>балл2</formula1>
    </dataValidation>
    <dataValidation type="whole" allowBlank="1" showInputMessage="1" showErrorMessage="1" prompt="Всего учащихся во всех 6-х классах" sqref="F4">
      <formula1>0</formula1>
      <formula2>300</formula2>
    </dataValidation>
    <dataValidation type="whole" operator="lessThanOrEqual" allowBlank="1" showInputMessage="1" showErrorMessage="1" error="Не может быть больше общего количества учащихся" prompt="Всего учащихся 6-х классов, выполнявших работу" sqref="G4">
      <formula1>F4</formula1>
    </dataValidation>
    <dataValidation type="list" allowBlank="1" showInputMessage="1" showErrorMessage="1" error="не может быть больше 4" prompt="Ввод только целого значения. Дробное значение окрулите." sqref="M4:M292 K4:K292">
      <formula1>балл4</formula1>
    </dataValidation>
    <dataValidation type="list" allowBlank="1" showInputMessage="1" showErrorMessage="1" error="Не может быть больше 4" sqref="N4:N292">
      <formula1>балл4</formula1>
    </dataValidation>
    <dataValidation type="list" allowBlank="1" showInputMessage="1" showErrorMessage="1" error="Не может быть больше3" sqref="O4:O292">
      <formula1>балл3</formula1>
    </dataValidation>
    <dataValidation type="list" operator="notEqual" allowBlank="1" showInputMessage="1" showErrorMessage="1" error="Не может быть равно 1" prompt="Только 0 или 2" sqref="L4:L292 Q4:R292">
      <formula1>балл0_2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opLeftCell="A11" workbookViewId="0">
      <selection activeCell="E25" sqref="E25"/>
    </sheetView>
  </sheetViews>
  <sheetFormatPr defaultRowHeight="15" x14ac:dyDescent="0.25"/>
  <cols>
    <col min="1" max="1" width="43.5703125" style="21" customWidth="1"/>
    <col min="2" max="2" width="16.7109375" style="21" bestFit="1" customWidth="1"/>
    <col min="3" max="3" width="18.140625" style="21" customWidth="1"/>
    <col min="4" max="4" width="12.42578125" style="21" customWidth="1"/>
    <col min="5" max="5" width="22.5703125" style="21" customWidth="1"/>
    <col min="6" max="6" width="15.5703125" style="21" customWidth="1"/>
    <col min="7" max="7" width="20.28515625" style="21" customWidth="1"/>
    <col min="8" max="8" width="22.42578125" style="21" customWidth="1"/>
    <col min="9" max="9" width="16.42578125" style="21" customWidth="1"/>
    <col min="10" max="10" width="20.85546875" style="21" customWidth="1"/>
    <col min="11" max="11" width="17.5703125" style="21" customWidth="1"/>
    <col min="12" max="12" width="19.7109375" style="21" customWidth="1"/>
    <col min="13" max="13" width="15.42578125" style="21" customWidth="1"/>
    <col min="14" max="14" width="14.7109375" style="21" customWidth="1"/>
    <col min="15" max="15" width="13.85546875" style="21" customWidth="1"/>
    <col min="16" max="16" width="19" style="21" customWidth="1"/>
    <col min="17" max="17" width="17.140625" style="21" customWidth="1"/>
    <col min="18" max="18" width="15.140625" style="21" customWidth="1"/>
    <col min="19" max="19" width="15.28515625" style="21" customWidth="1"/>
    <col min="20" max="20" width="13.85546875" style="21" customWidth="1"/>
    <col min="21" max="21" width="15.85546875" style="21" customWidth="1"/>
    <col min="22" max="22" width="16.5703125" style="21" customWidth="1"/>
    <col min="23" max="23" width="21.42578125" style="21" customWidth="1"/>
    <col min="24" max="24" width="21.85546875" style="21" customWidth="1"/>
    <col min="25" max="16384" width="9.140625" style="21"/>
  </cols>
  <sheetData>
    <row r="1" spans="1:5" ht="16.5" thickBot="1" x14ac:dyDescent="0.3">
      <c r="A1" s="35" t="s">
        <v>81</v>
      </c>
      <c r="B1" s="82" t="s">
        <v>82</v>
      </c>
      <c r="C1" s="83"/>
      <c r="D1" s="84" t="s">
        <v>83</v>
      </c>
      <c r="E1" s="85"/>
    </row>
    <row r="2" spans="1:5" x14ac:dyDescent="0.25">
      <c r="A2" s="36" t="s">
        <v>84</v>
      </c>
      <c r="B2" s="86" t="s">
        <v>85</v>
      </c>
      <c r="C2" s="88" t="s">
        <v>86</v>
      </c>
      <c r="D2" s="90" t="s">
        <v>87</v>
      </c>
      <c r="E2" s="90" t="s">
        <v>88</v>
      </c>
    </row>
    <row r="3" spans="1:5" ht="30.75" thickBot="1" x14ac:dyDescent="0.3">
      <c r="A3" s="37" t="s">
        <v>89</v>
      </c>
      <c r="B3" s="87"/>
      <c r="C3" s="89"/>
      <c r="D3" s="91"/>
      <c r="E3" s="91"/>
    </row>
    <row r="4" spans="1:5" x14ac:dyDescent="0.25">
      <c r="A4" s="92" t="s">
        <v>90</v>
      </c>
      <c r="B4" s="93"/>
      <c r="C4" s="93"/>
      <c r="D4" s="93"/>
      <c r="E4" s="94"/>
    </row>
    <row r="5" spans="1:5" x14ac:dyDescent="0.25">
      <c r="A5" s="95" t="s">
        <v>91</v>
      </c>
      <c r="B5" s="96">
        <v>9</v>
      </c>
      <c r="C5" s="98">
        <v>2</v>
      </c>
      <c r="D5" s="100" t="e">
        <f>SUM(Результаты!$Q$4:$Q$292)/(Результаты!$G$4)</f>
        <v>#DIV/0!</v>
      </c>
      <c r="E5" s="109" t="e">
        <f>SUM(Результаты!$Q$4:$Q$292)/(Результаты!$G$4*$C$5)</f>
        <v>#DIV/0!</v>
      </c>
    </row>
    <row r="6" spans="1:5" x14ac:dyDescent="0.25">
      <c r="A6" s="95"/>
      <c r="B6" s="97"/>
      <c r="C6" s="99"/>
      <c r="D6" s="101"/>
      <c r="E6" s="110"/>
    </row>
    <row r="7" spans="1:5" ht="15.75" x14ac:dyDescent="0.25">
      <c r="A7" s="113" t="s">
        <v>92</v>
      </c>
      <c r="B7" s="39">
        <v>6</v>
      </c>
      <c r="C7" s="40">
        <v>4</v>
      </c>
      <c r="D7" s="41" t="e">
        <f>SUM(Результаты!$N$4:$N$292)/Результаты!$G$4</f>
        <v>#DIV/0!</v>
      </c>
      <c r="E7" s="109" t="e">
        <f>((SUM(Результаты!$O$4:$O$292)/Результаты!$G$4)+(SUM(Результаты!$N$4:$N$292)/Результаты!$G$4))/(C7+C8)</f>
        <v>#DIV/0!</v>
      </c>
    </row>
    <row r="8" spans="1:5" ht="15.75" x14ac:dyDescent="0.25">
      <c r="A8" s="113"/>
      <c r="B8" s="39">
        <v>7</v>
      </c>
      <c r="C8" s="40">
        <v>3</v>
      </c>
      <c r="D8" s="41" t="e">
        <f>SUM(Результаты!$O$4:$O$292)/Результаты!$G$4</f>
        <v>#DIV/0!</v>
      </c>
      <c r="E8" s="110"/>
    </row>
    <row r="9" spans="1:5" ht="141.75" x14ac:dyDescent="0.25">
      <c r="A9" s="42" t="s">
        <v>93</v>
      </c>
      <c r="B9" s="39">
        <v>6</v>
      </c>
      <c r="C9" s="40">
        <v>4</v>
      </c>
      <c r="D9" s="43" t="e">
        <f>SUM(Результаты!$N$4:$N$292)/(Результаты!$G$4)</f>
        <v>#DIV/0!</v>
      </c>
      <c r="E9" s="38" t="e">
        <f>SUM(Результаты!$N$4:$N$292)/(Результаты!$G$4*$C$9)</f>
        <v>#DIV/0!</v>
      </c>
    </row>
    <row r="10" spans="1:5" ht="47.25" x14ac:dyDescent="0.25">
      <c r="A10" s="42" t="s">
        <v>94</v>
      </c>
      <c r="B10" s="39">
        <v>10</v>
      </c>
      <c r="C10" s="40">
        <v>2</v>
      </c>
      <c r="D10" s="43" t="e">
        <f>SUM(Результаты!$R$4:$R$292)/Результаты!$G$4</f>
        <v>#DIV/0!</v>
      </c>
      <c r="E10" s="44" t="e">
        <f>SUM(Результаты!$R$4:$R$292)/($C$10*Результаты!$G$4)</f>
        <v>#DIV/0!</v>
      </c>
    </row>
    <row r="11" spans="1:5" ht="63" x14ac:dyDescent="0.25">
      <c r="A11" s="42" t="s">
        <v>95</v>
      </c>
      <c r="B11" s="39">
        <v>10</v>
      </c>
      <c r="C11" s="40">
        <v>2</v>
      </c>
      <c r="D11" s="43" t="e">
        <f>SUM(Результаты!$R$4:$R$292)/(Результаты!$G$4)</f>
        <v>#DIV/0!</v>
      </c>
      <c r="E11" s="44" t="e">
        <f>SUM(Результаты!$R$4:$R$292)/(C11*Результаты!$G$4)</f>
        <v>#DIV/0!</v>
      </c>
    </row>
    <row r="12" spans="1:5" ht="16.5" thickBot="1" x14ac:dyDescent="0.3">
      <c r="A12" s="45"/>
      <c r="B12" s="46"/>
      <c r="C12" s="47">
        <f>SUM(C5:C11)</f>
        <v>17</v>
      </c>
      <c r="D12" s="48" t="e">
        <f>SUM(D5:D11)</f>
        <v>#DIV/0!</v>
      </c>
      <c r="E12" s="44" t="e">
        <f>((SUM(Результаты!$Q$4:$Q$292)+SUM(Результаты!$N$4:$N$292)+SUM(Результаты!$O$4:$O$292)+SUM(Результаты!$R$4:$R$292)+SUM(Результаты!$N$4:$N$292)+SUM(Результаты!$R$4:$R$292))/($C$12*Результаты!$G$4))</f>
        <v>#DIV/0!</v>
      </c>
    </row>
    <row r="13" spans="1:5" ht="15.75" x14ac:dyDescent="0.25">
      <c r="A13" s="102" t="s">
        <v>96</v>
      </c>
      <c r="B13" s="103"/>
      <c r="C13" s="103"/>
      <c r="D13" s="103"/>
      <c r="E13" s="104"/>
    </row>
    <row r="14" spans="1:5" ht="15.75" x14ac:dyDescent="0.25">
      <c r="A14" s="105" t="s">
        <v>97</v>
      </c>
      <c r="B14" s="49">
        <v>1</v>
      </c>
      <c r="C14" s="50">
        <v>2</v>
      </c>
      <c r="D14" s="51" t="e">
        <f>SUM(Результаты!$I$4:$I$292)/Результаты!$G$4</f>
        <v>#DIV/0!</v>
      </c>
      <c r="E14" s="111" t="e">
        <f>((SUM(Результаты!$I$4:$I$292)/(Результаты!$G$4))+(SUM(Результаты!$K$4:$K$292)/(Результаты!$G$4)))/(C14+C15)</f>
        <v>#DIV/0!</v>
      </c>
    </row>
    <row r="15" spans="1:5" ht="15.75" x14ac:dyDescent="0.25">
      <c r="A15" s="105"/>
      <c r="B15" s="49">
        <v>3</v>
      </c>
      <c r="C15" s="50">
        <v>4</v>
      </c>
      <c r="D15" s="51" t="e">
        <f>SUM(Результаты!$K$4:$K$292)/Результаты!$G$4</f>
        <v>#DIV/0!</v>
      </c>
      <c r="E15" s="112"/>
    </row>
    <row r="16" spans="1:5" ht="15.75" x14ac:dyDescent="0.25">
      <c r="A16" s="105" t="s">
        <v>98</v>
      </c>
      <c r="B16" s="52">
        <v>4</v>
      </c>
      <c r="C16" s="50">
        <v>2</v>
      </c>
      <c r="D16" s="51" t="e">
        <f>SUM(Результаты!$L$4:$L$292)/Результаты!G4</f>
        <v>#DIV/0!</v>
      </c>
      <c r="E16" s="111" t="e">
        <f>((SUM(Результаты!$L$4:$L$292)/(Результаты!$G$4))+(SUM(Результаты!$O$4:$O$292)/(Результаты!$G$4)))/(C16+C17)</f>
        <v>#DIV/0!</v>
      </c>
    </row>
    <row r="17" spans="1:5" ht="15.75" x14ac:dyDescent="0.25">
      <c r="A17" s="105"/>
      <c r="B17" s="52">
        <v>7</v>
      </c>
      <c r="C17" s="50">
        <v>3</v>
      </c>
      <c r="D17" s="51" t="e">
        <f>SUM(Результаты!$O$4:$O$292)/Результаты!$G$4</f>
        <v>#DIV/0!</v>
      </c>
      <c r="E17" s="112"/>
    </row>
    <row r="18" spans="1:5" ht="15.75" x14ac:dyDescent="0.25">
      <c r="A18" s="53" t="s">
        <v>99</v>
      </c>
      <c r="B18" s="52">
        <v>5</v>
      </c>
      <c r="C18" s="50">
        <v>4</v>
      </c>
      <c r="D18" s="51" t="e">
        <f>SUM(Результаты!$M$4:$M$292)/Результаты!$G$4</f>
        <v>#DIV/0!</v>
      </c>
      <c r="E18" s="54" t="e">
        <f>SUM(Результаты!$M$4:$M$292)/($C$18*Результаты!$G$4)</f>
        <v>#DIV/0!</v>
      </c>
    </row>
    <row r="19" spans="1:5" ht="16.5" thickBot="1" x14ac:dyDescent="0.3">
      <c r="A19" s="55"/>
      <c r="B19" s="56"/>
      <c r="C19" s="57">
        <f>SUM(C14:C18)</f>
        <v>15</v>
      </c>
      <c r="D19" s="58" t="e">
        <f>SUM(D14:D18)</f>
        <v>#DIV/0!</v>
      </c>
      <c r="E19" s="59" t="e">
        <f>((SUM(Результаты!$I$4:$I$292)+SUM(Результаты!$K$4:$K$292)+SUM(Результаты!$L$4:$L$292)+SUM(Результаты!$M$4:$M$292)+SUM(Результаты!$O$4:$O$292))/($C$19*Результаты!$G$4))</f>
        <v>#DIV/0!</v>
      </c>
    </row>
    <row r="20" spans="1:5" ht="15.75" x14ac:dyDescent="0.25">
      <c r="A20" s="106" t="s">
        <v>100</v>
      </c>
      <c r="B20" s="107"/>
      <c r="C20" s="107"/>
      <c r="D20" s="107"/>
      <c r="E20" s="108"/>
    </row>
    <row r="21" spans="1:5" ht="141.75" x14ac:dyDescent="0.25">
      <c r="A21" s="60" t="s">
        <v>101</v>
      </c>
      <c r="B21" s="61">
        <v>8</v>
      </c>
      <c r="C21" s="62">
        <v>2</v>
      </c>
      <c r="D21" s="63" t="e">
        <f>SUM(Результаты!$Q$4:$Q$292)/Результаты!$G$4</f>
        <v>#DIV/0!</v>
      </c>
      <c r="E21" s="64" t="e">
        <f>SUM(Результаты!$P$4:$P$292)/($C$21*Результаты!$G$4)</f>
        <v>#DIV/0!</v>
      </c>
    </row>
    <row r="22" spans="1:5" ht="126" x14ac:dyDescent="0.25">
      <c r="A22" s="60" t="s">
        <v>102</v>
      </c>
      <c r="B22" s="61">
        <v>2</v>
      </c>
      <c r="C22" s="62">
        <v>2</v>
      </c>
      <c r="D22" s="63" t="e">
        <f>SUM(Результаты!$J$4:$J$292)/Результаты!$G$4</f>
        <v>#DIV/0!</v>
      </c>
      <c r="E22" s="64" t="e">
        <f>SUM(Результаты!$J$4:$J$292)/($C$22*Результаты!$G$4)</f>
        <v>#DIV/0!</v>
      </c>
    </row>
    <row r="23" spans="1:5" ht="16.5" thickBot="1" x14ac:dyDescent="0.3">
      <c r="A23" s="65"/>
      <c r="B23" s="66"/>
      <c r="C23" s="67">
        <f>SUM(C21:C22)</f>
        <v>4</v>
      </c>
      <c r="D23" s="68" t="e">
        <f>SUM(D21:D22)</f>
        <v>#DIV/0!</v>
      </c>
      <c r="E23" s="69" t="e">
        <f>((SUM(Результаты!$J$4:$J$292)+SUM(Результаты!$P$4:$P$292))/($C$23*Результаты!$G$4))</f>
        <v>#DIV/0!</v>
      </c>
    </row>
    <row r="24" spans="1:5" ht="16.5" thickBot="1" x14ac:dyDescent="0.3">
      <c r="A24" s="70" t="s">
        <v>103</v>
      </c>
      <c r="B24" s="71"/>
      <c r="C24" s="72">
        <f>C23+C19+C12</f>
        <v>36</v>
      </c>
      <c r="D24" s="73" t="e">
        <f>D23+D19+D12</f>
        <v>#DIV/0!</v>
      </c>
      <c r="E24" s="74" t="e">
        <f>(SUM(Результаты!$I$4:$R$292)+SUM(Результаты!$N$4:$N$292)+SUM(Результаты!$O$4:$O$292)+SUM(Результаты!$R$4:$R$292))/($C$24*Результаты!$G$4)</f>
        <v>#DIV/0!</v>
      </c>
    </row>
  </sheetData>
  <mergeCells count="20">
    <mergeCell ref="A13:E13"/>
    <mergeCell ref="A14:A15"/>
    <mergeCell ref="A16:A17"/>
    <mergeCell ref="A20:E20"/>
    <mergeCell ref="E5:E6"/>
    <mergeCell ref="E7:E8"/>
    <mergeCell ref="E14:E15"/>
    <mergeCell ref="E16:E17"/>
    <mergeCell ref="A7:A8"/>
    <mergeCell ref="A4:E4"/>
    <mergeCell ref="A5:A6"/>
    <mergeCell ref="B5:B6"/>
    <mergeCell ref="C5:C6"/>
    <mergeCell ref="D5:D6"/>
    <mergeCell ref="B1:C1"/>
    <mergeCell ref="D1:E1"/>
    <mergeCell ref="B2:B3"/>
    <mergeCell ref="C2:C3"/>
    <mergeCell ref="D2:D3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C17" sqref="C17"/>
    </sheetView>
  </sheetViews>
  <sheetFormatPr defaultRowHeight="15" x14ac:dyDescent="0.25"/>
  <cols>
    <col min="1" max="1" width="35.7109375" style="13" customWidth="1"/>
    <col min="2" max="2" width="11.42578125" style="13" customWidth="1"/>
    <col min="3" max="3" width="31.5703125" style="13" customWidth="1"/>
    <col min="4" max="4" width="10.85546875" style="11" customWidth="1"/>
    <col min="5" max="5" width="34.42578125" style="11" customWidth="1"/>
    <col min="6" max="16384" width="9.140625" style="13"/>
  </cols>
  <sheetData>
    <row r="1" spans="1:6" s="12" customFormat="1" ht="30" x14ac:dyDescent="0.25">
      <c r="A1" s="12" t="s">
        <v>25</v>
      </c>
      <c r="B1" s="17" t="s">
        <v>31</v>
      </c>
      <c r="C1" s="12" t="s">
        <v>26</v>
      </c>
      <c r="D1" s="12" t="s">
        <v>27</v>
      </c>
      <c r="E1" s="12" t="s">
        <v>28</v>
      </c>
    </row>
    <row r="2" spans="1:6" x14ac:dyDescent="0.25">
      <c r="A2" s="16" t="s">
        <v>2</v>
      </c>
      <c r="B2" s="13">
        <v>1</v>
      </c>
      <c r="C2" s="28" t="s">
        <v>37</v>
      </c>
      <c r="D2" s="29">
        <v>11524</v>
      </c>
      <c r="E2" s="22" t="s">
        <v>29</v>
      </c>
      <c r="F2" s="13">
        <v>0</v>
      </c>
    </row>
    <row r="3" spans="1:6" x14ac:dyDescent="0.25">
      <c r="A3" s="16" t="s">
        <v>3</v>
      </c>
      <c r="B3" s="13">
        <v>2</v>
      </c>
      <c r="C3" s="28" t="s">
        <v>38</v>
      </c>
      <c r="D3" s="29">
        <v>11526</v>
      </c>
      <c r="E3" s="22" t="s">
        <v>29</v>
      </c>
      <c r="F3" s="13">
        <v>1</v>
      </c>
    </row>
    <row r="4" spans="1:6" x14ac:dyDescent="0.25">
      <c r="A4" s="16" t="s">
        <v>4</v>
      </c>
      <c r="B4" s="13">
        <v>3</v>
      </c>
      <c r="C4" s="28" t="s">
        <v>71</v>
      </c>
      <c r="D4" s="29">
        <v>11366</v>
      </c>
      <c r="E4" s="22" t="s">
        <v>34</v>
      </c>
      <c r="F4" s="13">
        <v>2</v>
      </c>
    </row>
    <row r="5" spans="1:6" x14ac:dyDescent="0.25">
      <c r="A5" s="16" t="s">
        <v>5</v>
      </c>
      <c r="B5" s="13">
        <v>4</v>
      </c>
      <c r="C5" s="28" t="s">
        <v>39</v>
      </c>
      <c r="D5" s="29">
        <v>11373</v>
      </c>
      <c r="E5" s="22" t="s">
        <v>34</v>
      </c>
      <c r="F5" s="13">
        <v>3</v>
      </c>
    </row>
    <row r="6" spans="1:6" x14ac:dyDescent="0.25">
      <c r="A6" s="16" t="s">
        <v>6</v>
      </c>
      <c r="B6" s="13">
        <v>5</v>
      </c>
      <c r="C6" s="28" t="s">
        <v>36</v>
      </c>
      <c r="D6" s="29">
        <v>11002</v>
      </c>
      <c r="E6" s="22" t="s">
        <v>30</v>
      </c>
      <c r="F6" s="27">
        <v>4</v>
      </c>
    </row>
    <row r="7" spans="1:6" x14ac:dyDescent="0.25">
      <c r="A7" s="16" t="s">
        <v>9</v>
      </c>
      <c r="B7" s="13">
        <v>6</v>
      </c>
      <c r="C7" s="28" t="s">
        <v>42</v>
      </c>
      <c r="D7" s="29">
        <v>11353</v>
      </c>
      <c r="E7" s="22" t="s">
        <v>30</v>
      </c>
      <c r="F7" s="13">
        <v>5</v>
      </c>
    </row>
    <row r="8" spans="1:6" x14ac:dyDescent="0.25">
      <c r="A8" s="16" t="s">
        <v>7</v>
      </c>
      <c r="B8" s="13">
        <v>7</v>
      </c>
      <c r="C8" s="28" t="s">
        <v>43</v>
      </c>
      <c r="D8" s="29">
        <v>11354</v>
      </c>
      <c r="E8" s="22" t="s">
        <v>30</v>
      </c>
      <c r="F8" s="13" t="s">
        <v>73</v>
      </c>
    </row>
    <row r="9" spans="1:6" x14ac:dyDescent="0.25">
      <c r="A9" s="16" t="s">
        <v>8</v>
      </c>
      <c r="B9" s="13">
        <v>8</v>
      </c>
      <c r="C9" s="28" t="s">
        <v>44</v>
      </c>
      <c r="D9" s="29">
        <v>11355</v>
      </c>
      <c r="E9" s="22" t="s">
        <v>30</v>
      </c>
      <c r="F9" s="13">
        <v>0</v>
      </c>
    </row>
    <row r="10" spans="1:6" x14ac:dyDescent="0.25">
      <c r="A10" s="16" t="s">
        <v>10</v>
      </c>
      <c r="C10" s="28" t="s">
        <v>46</v>
      </c>
      <c r="D10" s="29">
        <v>11358</v>
      </c>
      <c r="E10" s="22" t="s">
        <v>30</v>
      </c>
      <c r="F10" s="13">
        <v>2</v>
      </c>
    </row>
    <row r="11" spans="1:6" x14ac:dyDescent="0.25">
      <c r="A11" s="16" t="s">
        <v>11</v>
      </c>
      <c r="C11" s="28" t="s">
        <v>47</v>
      </c>
      <c r="D11" s="29">
        <v>11362</v>
      </c>
      <c r="E11" s="22" t="s">
        <v>30</v>
      </c>
    </row>
    <row r="12" spans="1:6" x14ac:dyDescent="0.25">
      <c r="A12" s="16" t="s">
        <v>12</v>
      </c>
      <c r="C12" s="28" t="s">
        <v>48</v>
      </c>
      <c r="D12" s="29">
        <v>11370</v>
      </c>
      <c r="E12" s="22" t="s">
        <v>30</v>
      </c>
    </row>
    <row r="13" spans="1:6" x14ac:dyDescent="0.25">
      <c r="A13" s="16" t="s">
        <v>13</v>
      </c>
      <c r="C13" s="28" t="s">
        <v>50</v>
      </c>
      <c r="D13" s="29">
        <v>11372</v>
      </c>
      <c r="E13" s="22" t="s">
        <v>30</v>
      </c>
    </row>
    <row r="14" spans="1:6" x14ac:dyDescent="0.25">
      <c r="A14" s="16" t="s">
        <v>14</v>
      </c>
      <c r="C14" s="28" t="s">
        <v>51</v>
      </c>
      <c r="D14" s="29">
        <v>11374</v>
      </c>
      <c r="E14" s="22" t="s">
        <v>30</v>
      </c>
    </row>
    <row r="15" spans="1:6" x14ac:dyDescent="0.25">
      <c r="A15" s="16" t="s">
        <v>15</v>
      </c>
      <c r="C15" s="28" t="s">
        <v>52</v>
      </c>
      <c r="D15" s="29">
        <v>11376</v>
      </c>
      <c r="E15" s="22" t="s">
        <v>30</v>
      </c>
    </row>
    <row r="16" spans="1:6" x14ac:dyDescent="0.25">
      <c r="A16" s="16" t="s">
        <v>16</v>
      </c>
      <c r="C16" s="28" t="s">
        <v>53</v>
      </c>
      <c r="D16" s="29">
        <v>11484</v>
      </c>
      <c r="E16" s="22" t="s">
        <v>30</v>
      </c>
    </row>
    <row r="17" spans="1:5" x14ac:dyDescent="0.25">
      <c r="A17" s="16" t="s">
        <v>17</v>
      </c>
      <c r="C17" s="28" t="s">
        <v>55</v>
      </c>
      <c r="D17" s="29">
        <v>11489</v>
      </c>
      <c r="E17" s="22" t="s">
        <v>30</v>
      </c>
    </row>
    <row r="18" spans="1:5" x14ac:dyDescent="0.25">
      <c r="A18" s="16" t="s">
        <v>18</v>
      </c>
      <c r="C18" s="28" t="s">
        <v>56</v>
      </c>
      <c r="D18" s="29">
        <v>11495</v>
      </c>
      <c r="E18" s="22" t="s">
        <v>30</v>
      </c>
    </row>
    <row r="19" spans="1:5" x14ac:dyDescent="0.25">
      <c r="A19" s="16" t="s">
        <v>19</v>
      </c>
      <c r="C19" s="28" t="s">
        <v>57</v>
      </c>
      <c r="D19" s="29">
        <v>11496</v>
      </c>
      <c r="E19" s="22" t="s">
        <v>30</v>
      </c>
    </row>
    <row r="20" spans="1:5" x14ac:dyDescent="0.25">
      <c r="A20" s="16" t="s">
        <v>20</v>
      </c>
      <c r="C20" s="28" t="s">
        <v>58</v>
      </c>
      <c r="D20" s="29">
        <v>11507</v>
      </c>
      <c r="E20" s="22" t="s">
        <v>30</v>
      </c>
    </row>
    <row r="21" spans="1:5" x14ac:dyDescent="0.25">
      <c r="A21" s="16" t="s">
        <v>21</v>
      </c>
      <c r="C21" s="28" t="s">
        <v>61</v>
      </c>
      <c r="D21" s="29">
        <v>11519</v>
      </c>
      <c r="E21" s="22" t="s">
        <v>30</v>
      </c>
    </row>
    <row r="22" spans="1:5" x14ac:dyDescent="0.25">
      <c r="C22" s="28" t="s">
        <v>63</v>
      </c>
      <c r="D22" s="29">
        <v>11536</v>
      </c>
      <c r="E22" s="22" t="s">
        <v>30</v>
      </c>
    </row>
    <row r="23" spans="1:5" x14ac:dyDescent="0.25">
      <c r="C23" s="28" t="s">
        <v>64</v>
      </c>
      <c r="D23" s="29">
        <v>11537</v>
      </c>
      <c r="E23" s="22" t="s">
        <v>30</v>
      </c>
    </row>
    <row r="24" spans="1:5" x14ac:dyDescent="0.25">
      <c r="C24" s="28" t="s">
        <v>65</v>
      </c>
      <c r="D24" s="29">
        <v>11543</v>
      </c>
      <c r="E24" s="22" t="s">
        <v>30</v>
      </c>
    </row>
    <row r="25" spans="1:5" x14ac:dyDescent="0.25">
      <c r="C25" s="28" t="s">
        <v>67</v>
      </c>
      <c r="D25" s="29">
        <v>11594</v>
      </c>
      <c r="E25" s="22" t="s">
        <v>30</v>
      </c>
    </row>
    <row r="26" spans="1:5" x14ac:dyDescent="0.25">
      <c r="C26" s="28" t="s">
        <v>68</v>
      </c>
      <c r="D26" s="29">
        <v>11643</v>
      </c>
      <c r="E26" s="22" t="s">
        <v>30</v>
      </c>
    </row>
    <row r="27" spans="1:5" x14ac:dyDescent="0.25">
      <c r="C27" s="28" t="s">
        <v>69</v>
      </c>
      <c r="D27" s="29">
        <v>11663</v>
      </c>
      <c r="E27" s="22" t="s">
        <v>30</v>
      </c>
    </row>
    <row r="28" spans="1:5" x14ac:dyDescent="0.25">
      <c r="C28" s="28" t="s">
        <v>70</v>
      </c>
      <c r="D28" s="29">
        <v>11684</v>
      </c>
      <c r="E28" s="22" t="s">
        <v>30</v>
      </c>
    </row>
    <row r="29" spans="1:5" x14ac:dyDescent="0.25">
      <c r="C29" s="28" t="s">
        <v>40</v>
      </c>
      <c r="D29" s="29">
        <v>11001</v>
      </c>
      <c r="E29" s="22" t="s">
        <v>35</v>
      </c>
    </row>
    <row r="30" spans="1:5" x14ac:dyDescent="0.25">
      <c r="C30" s="28" t="s">
        <v>41</v>
      </c>
      <c r="D30" s="29">
        <v>11351</v>
      </c>
      <c r="E30" s="22" t="s">
        <v>35</v>
      </c>
    </row>
    <row r="31" spans="1:5" x14ac:dyDescent="0.25">
      <c r="C31" s="28" t="s">
        <v>45</v>
      </c>
      <c r="D31" s="29">
        <v>11356</v>
      </c>
      <c r="E31" s="22" t="s">
        <v>35</v>
      </c>
    </row>
    <row r="32" spans="1:5" x14ac:dyDescent="0.25">
      <c r="C32" s="28" t="s">
        <v>49</v>
      </c>
      <c r="D32" s="29">
        <v>11371</v>
      </c>
      <c r="E32" s="22" t="s">
        <v>35</v>
      </c>
    </row>
    <row r="33" spans="3:5" x14ac:dyDescent="0.25">
      <c r="C33" s="28" t="s">
        <v>54</v>
      </c>
      <c r="D33" s="29">
        <v>11485</v>
      </c>
      <c r="E33" s="22" t="s">
        <v>35</v>
      </c>
    </row>
    <row r="34" spans="3:5" x14ac:dyDescent="0.25">
      <c r="C34" s="28" t="s">
        <v>59</v>
      </c>
      <c r="D34" s="29">
        <v>11508</v>
      </c>
      <c r="E34" s="22" t="s">
        <v>35</v>
      </c>
    </row>
    <row r="35" spans="3:5" x14ac:dyDescent="0.25">
      <c r="C35" s="28" t="s">
        <v>60</v>
      </c>
      <c r="D35" s="29">
        <v>11510</v>
      </c>
      <c r="E35" s="22" t="s">
        <v>35</v>
      </c>
    </row>
    <row r="36" spans="3:5" x14ac:dyDescent="0.25">
      <c r="C36" s="28" t="s">
        <v>62</v>
      </c>
      <c r="D36" s="29">
        <v>11525</v>
      </c>
      <c r="E36" s="22" t="s">
        <v>35</v>
      </c>
    </row>
    <row r="37" spans="3:5" x14ac:dyDescent="0.25">
      <c r="C37" s="28" t="s">
        <v>66</v>
      </c>
      <c r="D37" s="29">
        <v>11544</v>
      </c>
      <c r="E37" s="22" t="s">
        <v>35</v>
      </c>
    </row>
    <row r="38" spans="3:5" x14ac:dyDescent="0.25">
      <c r="C38" s="28" t="s">
        <v>72</v>
      </c>
      <c r="D38" s="29">
        <v>11002</v>
      </c>
      <c r="E38" s="22" t="s">
        <v>32</v>
      </c>
    </row>
    <row r="39" spans="3:5" x14ac:dyDescent="0.25">
      <c r="C39" s="30"/>
      <c r="D39" s="31"/>
      <c r="E39" s="22"/>
    </row>
    <row r="40" spans="3:5" x14ac:dyDescent="0.25">
      <c r="C40" s="30"/>
      <c r="D40" s="31"/>
      <c r="E40" s="22"/>
    </row>
    <row r="41" spans="3:5" x14ac:dyDescent="0.25">
      <c r="C41" s="30"/>
      <c r="D41" s="31"/>
      <c r="E41" s="22"/>
    </row>
    <row r="42" spans="3:5" x14ac:dyDescent="0.25">
      <c r="C42" s="30"/>
      <c r="D42" s="31"/>
      <c r="E42" s="22"/>
    </row>
    <row r="43" spans="3:5" x14ac:dyDescent="0.25">
      <c r="C43" s="28"/>
      <c r="D43" s="29"/>
      <c r="E43" s="22"/>
    </row>
    <row r="44" spans="3:5" x14ac:dyDescent="0.25">
      <c r="C44" s="16"/>
      <c r="D44" s="16"/>
      <c r="E44" s="22"/>
    </row>
    <row r="45" spans="3:5" x14ac:dyDescent="0.25">
      <c r="C45" s="16"/>
      <c r="D45" s="16"/>
      <c r="E45" s="22"/>
    </row>
    <row r="46" spans="3:5" x14ac:dyDescent="0.25">
      <c r="C46" s="16"/>
      <c r="D46" s="16"/>
      <c r="E46" s="22"/>
    </row>
    <row r="47" spans="3:5" x14ac:dyDescent="0.25">
      <c r="E47" s="23"/>
    </row>
    <row r="48" spans="3:5" x14ac:dyDescent="0.25">
      <c r="E48" s="23"/>
    </row>
    <row r="49" spans="5:5" x14ac:dyDescent="0.25">
      <c r="E49" s="23"/>
    </row>
    <row r="50" spans="5:5" x14ac:dyDescent="0.25">
      <c r="E50" s="23"/>
    </row>
    <row r="51" spans="5:5" x14ac:dyDescent="0.25">
      <c r="E51" s="23"/>
    </row>
    <row r="52" spans="5:5" x14ac:dyDescent="0.25">
      <c r="E52" s="23"/>
    </row>
    <row r="53" spans="5:5" x14ac:dyDescent="0.25">
      <c r="E53" s="23"/>
    </row>
    <row r="54" spans="5:5" x14ac:dyDescent="0.25">
      <c r="E54" s="23"/>
    </row>
  </sheetData>
  <sortState ref="C2:E54">
    <sortCondition ref="E2:E54"/>
    <sortCondition ref="D2:D5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Результаты</vt:lpstr>
      <vt:lpstr>Кодификатор</vt:lpstr>
      <vt:lpstr>Списки</vt:lpstr>
      <vt:lpstr>балл0_2</vt:lpstr>
      <vt:lpstr>балл2</vt:lpstr>
      <vt:lpstr>балл3</vt:lpstr>
      <vt:lpstr>балл4</vt:lpstr>
      <vt:lpstr>название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Dima</cp:lastModifiedBy>
  <dcterms:created xsi:type="dcterms:W3CDTF">2015-12-09T07:26:44Z</dcterms:created>
  <dcterms:modified xsi:type="dcterms:W3CDTF">2017-09-14T10:58:22Z</dcterms:modified>
</cp:coreProperties>
</file>